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tart here" sheetId="1" r:id="rId1"/>
    <sheet name="Properties" sheetId="2" r:id="rId2"/>
    <sheet name="Rental income" sheetId="3" r:id="rId3"/>
    <sheet name="Expenses" sheetId="4" r:id="rId4"/>
    <sheet name="Capital items" sheetId="5" r:id="rId5"/>
    <sheet name="Summary" sheetId="6" r:id="rId6"/>
    <sheet name="Lists" sheetId="7" r:id="rId7" state="hidden"/>
  </sheets>
  <definedNames>
    <definedName name="CaseVCategories">Lists!$A$2:$A$19</definedName>
    <definedName name="YesNo">Lists!$C$2:$C$3</definedName>
    <definedName name="PropertyTypes">Lists!$D$2:$D$3</definedName>
    <definedName name="RTBStatus">Lists!$E$2:$E$4</definedName>
    <definedName name="PropertyRefs">Properties!$A$2:$A$21</definedName>
  </definedNames>
  <calcPr calcId="0" fullCalcOnLoad="1"/>
</workbook>
</file>

<file path=xl/styles.xml><?xml version="1.0" encoding="utf-8"?>
<styleSheet xmlns="http://schemas.openxmlformats.org/spreadsheetml/2006/main">
  <numFmts count="2">
    <numFmt numFmtId="164" formatCode="dd/mm/yyyy"/>
    <numFmt numFmtId="165" formatCode="#,##0.00"/>
  </numFmts>
  <fonts count="5">
    <font>
      <sz val="11"/>
      <name val="Calibri"/>
    </font>
    <font>
      <b/>
      <sz val="11"/>
      <name val="Calibri"/>
    </font>
    <font>
      <b/>
      <sz val="16"/>
      <name val="Calibri"/>
    </font>
    <font>
      <sz val="10"/>
      <color rgb="FF555555"/>
      <name val="Calibri"/>
    </font>
    <font>
      <b/>
      <sz val="11"/>
      <color rgb="FFB00020"/>
      <name val="Calibri"/>
    </font>
  </fonts>
  <fills count="3">
    <fill>
      <patternFill patternType="none"/>
    </fill>
    <fill>
      <patternFill patternType="gray125"/>
    </fill>
    <fill>
      <patternFill patternType="solid">
        <fgColor rgb="FFEFF3F6"/>
        <bgColor indexed="64"/>
      </patternFill>
    </fill>
  </fills>
  <borders count="2">
    <border>
      <left/>
      <right/>
      <top/>
      <bottom/>
      <diagonal/>
    </border>
    <border>
      <left/>
      <right/>
      <top/>
      <bottom style="thin">
        <color rgb="FFBBBBBB"/>
      </bottom>
      <diagonal/>
    </border>
  </borders>
  <cellStyleXfs count="1">
    <xf numFmtId="0" fontId="0" fillId="0" borderId="0"/>
  </cellStyleXfs>
  <cellXfs count="10">
    <xf numFmtId="0" fontId="0" fillId="0" borderId="0" xfId="0"/>
    <xf numFmtId="0" fontId="1" fillId="2" borderId="1" xfId="0" applyFont="1" applyFill="1" applyBorder="1" applyAlignment="1">
      <alignment vertical="top" wrapText="1"/>
    </xf>
    <xf numFmtId="0" fontId="2" fillId="0" borderId="0" xfId="0" applyFont="1"/>
    <xf numFmtId="164" fontId="0" fillId="0" borderId="0" xfId="0" applyNumberFormat="1"/>
    <xf numFmtId="165" fontId="0" fillId="0" borderId="0" xfId="0" applyNumberFormat="1"/>
    <xf numFmtId="9" fontId="0" fillId="0" borderId="0" xfId="0" applyNumberFormat="1"/>
    <xf numFmtId="0" fontId="3" fillId="0" borderId="0" xfId="0" applyFont="1" applyAlignment="1">
      <alignment vertical="top" wrapText="1"/>
    </xf>
    <xf numFmtId="0" fontId="1" fillId="0" borderId="0" xfId="0" applyFont="1"/>
    <xf numFmtId="165" fontId="1" fillId="0" borderId="0" xfId="0" applyNumberFormat="1" applyFont="1"/>
    <xf numFmtId="0" fontId="4"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sheetViews>
    <sheetView workbookViewId="0" tabSelected="1"/>
  </sheetViews>
  <sheetFormatPr defaultRowHeight="15"/>
  <cols>
    <col min="1" max="1" width="104" customWidth="1"/>
  </cols>
  <sheetData>
    <row r="1">
      <c r="A1" s="2" t="inlineStr">
        <is>
          <t xml:space="preserve">Landlord rental income and expenses 2025</t>
        </is>
      </c>
    </row>
    <row r="3">
      <c r="A3" s="7" t="inlineStr">
        <is>
          <t xml:space="preserve">What this is</t>
        </is>
      </c>
    </row>
    <row r="4">
      <c r="A4" s="6" t="inlineStr">
        <is>
          <t xml:space="preserve">A place to write down a year of rent and spending across every property you let, so the totals come out in the shape the Irish Rental Income panel of the Form 11 asks for. The Summary tab works out each property on its own, then adds them into the two blocks the form wants: residential, and commercial and everything else.</t>
        </is>
      </c>
    </row>
    <row r="6">
      <c r="A6" s="7" t="inlineStr">
        <is>
          <t xml:space="preserve">The dates you are working to</t>
        </is>
      </c>
    </row>
    <row r="7">
      <c r="A7" s="6" t="inlineStr">
        <is>
          <t xml:space="preserve">31 October 2026 — paper return, or filed online but paid by another method.</t>
        </is>
      </c>
    </row>
    <row r="8">
      <c r="A8" s="6" t="inlineStr">
        <is>
          <t xml:space="preserve">18 November 2026 — only if you both file the return on ROS and make the payment through ROS, for the balance of the tax year and preliminary tax for the current year. File on ROS and pay another way and the earlier date applies.</t>
        </is>
      </c>
    </row>
    <row r="10">
      <c r="A10" s="7" t="inlineStr">
        <is>
          <t xml:space="preserve">How to use it</t>
        </is>
      </c>
    </row>
    <row r="11">
      <c r="A11" s="6" t="inlineStr">
        <is>
          <t xml:space="preserve">1. List every property on the Properties tab first. Nothing else works until you do.</t>
        </is>
      </c>
    </row>
    <row r="12">
      <c r="A12" s="6" t="inlineStr">
        <is>
          <t xml:space="preserve">2. Put every rent receipt on the Rental income tab and pick the property.</t>
        </is>
      </c>
    </row>
    <row r="13">
      <c r="A13" s="6" t="inlineStr">
        <is>
          <t xml:space="preserve">3. Put every cost on the Expenses tab, pick the property and pick a category.</t>
        </is>
      </c>
    </row>
    <row r="14">
      <c r="A14" s="6" t="inlineStr">
        <is>
          <t xml:space="preserve">4. Furniture, white goods and carpets go on Capital items, not Expenses.</t>
        </is>
      </c>
    </row>
    <row r="15">
      <c r="A15" s="6" t="inlineStr">
        <is>
          <t xml:space="preserve">5. Read the totals off the Summary tab and type them into the matching Form 11 lines.</t>
        </is>
      </c>
    </row>
    <row r="17">
      <c r="A17" s="7" t="inlineStr">
        <is>
          <t xml:space="preserve">Private use, and why the figures are already net</t>
        </is>
      </c>
    </row>
    <row r="18">
      <c r="A18" s="6" t="inlineStr">
        <is>
          <t xml:space="preserve">This workbook applies restrictions as you enter them, so the figures on the Summary tab are already the allowable amounts. Where a cost only partly relates to the letting — a property let for part of the year, a bill covering your own use as well — put the letting share in the Let use % column and the Allowable amount adjusts itself. Do not net the figure down a second time by hand.</t>
        </is>
      </c>
    </row>
    <row r="20">
      <c r="A20" s="7" t="inlineStr">
        <is>
          <t xml:space="preserve">The RTB column is not paperwork, it is the interest deduction</t>
        </is>
      </c>
    </row>
    <row r="21">
      <c r="A21" s="6" t="inlineStr">
        <is>
          <t xml:space="preserve">Revenue's manual is blunt about it: if all the tenancies in a dwelling are not registered for a year, all interest relief for that dwelling is lost for the year, and there is no apportionment where only some are registered. The test is per dwelling, and it is binary.</t>
        </is>
      </c>
    </row>
    <row r="22">
      <c r="A22" s="6" t="inlineStr">
        <is>
          <t xml:space="preserve">Set the RTB registered column on the Properties tab honestly. Where it says No on a residential property, this workbook takes that property's mortgage interest out of the Summary entirely and says so in the Check column on Expenses. Compliance is judged at the return filing date, not 31 December. A late registration at double the fee restores the relief, subject to the usual four-year limit on repayment claims.</t>
        </is>
      </c>
    </row>
    <row r="24">
      <c r="A24" s="7" t="inlineStr">
        <is>
          <t xml:space="preserve">The form takes totals, but you still need the per-property working</t>
        </is>
      </c>
    </row>
    <row r="25">
      <c r="A25" s="6" t="inlineStr">
        <is>
          <t xml:space="preserve">The form takes totals, not properties. Line 203 asks how many properties are let, then line 204 asks for one blended Gross Rent Receivable. The per-property working is still required — Revenue's helpsheet says separate computations for each property must be prepared and retained, and line 207(c) asks for the LPT ID of the single residential property with the highest net profit, which you cannot answer without them.</t>
        </is>
      </c>
    </row>
    <row r="27">
      <c r="A27" s="7" t="inlineStr">
        <is>
          <t xml:space="preserve">Losses do not stay with the property that made them</t>
        </is>
      </c>
    </row>
    <row r="28">
      <c r="A28" s="6" t="inlineStr">
        <is>
          <t xml:space="preserve">You compute a surplus or deficiency for each separate rent, then the figure that goes on the form is the total of all surpluses reduced by the total of all deficiencies. A loss on one flat comes off the profit on another in the same year. Two things break the pooling. An uneconomic letting under S. 75(4) is ignored entirely rather than netted. And one spouse or civil partner cannot set their deficiency against the other's surplus — which is why every line on the panel has a Self column and a Spouse column.</t>
        </is>
      </c>
    </row>
    <row r="29">
      <c r="A29" s="6" t="inlineStr">
        <is>
          <t xml:space="preserve">Unused losses carried forward under S. 384 go in at line 217 as one pool, split only by whether they arise from specified property relief. Not per property. Capital allowances for the year take priority over losses brought forward from earlier years. Capital allowances first, then the loss pool.</t>
        </is>
      </c>
    </row>
    <row r="31">
      <c r="A31" s="7" t="inlineStr">
        <is>
          <t xml:space="preserve">Four things people get wrong</t>
        </is>
      </c>
    </row>
    <row r="32">
      <c r="A32" s="6" t="inlineStr">
        <is>
          <t xml:space="preserve">Local Property Tax is not deductible. Revenue lists it explicitly as non-allowable and it is the most common wrong entry on a rental computation. Local authority rates are a different thing and they are allowable.</t>
        </is>
      </c>
    </row>
    <row r="33">
      <c r="A33" s="6" t="inlineStr">
        <is>
          <t xml:space="preserve">Only the interest on the mortgage is an expense. The capital part of the repayment is not an expense at all, so do not enter the full repayment.</t>
        </is>
      </c>
    </row>
    <row r="34">
      <c r="A34" s="6" t="inlineStr">
        <is>
          <t xml:space="preserve">Pre-letting expenditure is capped at €10,000 per property, the property must have been vacant six months, and the spend must fall in the twelve months before the first letting. Stop letting it within four years and the whole deduction comes back as income.</t>
        </is>
      </c>
    </row>
    <row r="35">
      <c r="A35" s="6" t="inlineStr">
        <is>
          <t xml:space="preserve">Residential Premises Rental Income Relief is relief against tax, not an expense. It is not in the category dropdown and it must not be. For 2025 the maximum is €800, and it is the lowest of €800, 20% of your Case V income from qualifying premises, and 20% of your total Case V income. It runs for 2024 to 2027.</t>
        </is>
      </c>
    </row>
    <row r="37">
      <c r="A37" s="7" t="inlineStr">
        <is>
          <t xml:space="preserve">Would rather not type it all in?</t>
        </is>
      </c>
    </row>
    <row r="38">
      <c r="A38" s="6" t="inlineStr">
        <is>
          <t xml:space="preserve">KrinoDoc reads invoices, receipts and bank statements and returns the same categorised spreadsheet without the keying. krinodoc.com/free-tools</t>
        </is>
      </c>
    </row>
    <row r="40">
      <c r="A40" s="6" t="inlineStr">
        <is>
          <t xml:space="preserve">General information about record-keeping, not tax advice. Line numbers are from the 2025 Form 11 and Revenue reprints the form each year — check them against the form you are filing. Deadlines, caps and thresholds change; confirm on revenue.ie.</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FormatPr defaultRowHeight="15"/>
  <cols>
    <col min="1" max="1" width="18" customWidth="1"/>
    <col min="2" max="2" width="34" customWidth="1"/>
    <col min="3" max="3" width="16" customWidth="1"/>
    <col min="4" max="4" width="14" customWidth="1"/>
    <col min="5" max="5" width="12" customWidth="1"/>
    <col min="6" max="6" width="15" customWidth="1"/>
    <col min="7" max="7" width="14" customWidth="1"/>
    <col min="8" max="8" width="26" customWidth="1"/>
  </cols>
  <sheetData>
    <row r="1">
      <c r="A1" s="1" t="inlineStr">
        <is>
          <t xml:space="preserve">Property ref</t>
        </is>
      </c>
      <c r="B1" s="1" t="inlineStr">
        <is>
          <t xml:space="preserve">Address</t>
        </is>
      </c>
      <c r="C1" s="1" t="inlineStr">
        <is>
          <t xml:space="preserve">LPT ID</t>
        </is>
      </c>
      <c r="D1" s="1" t="inlineStr">
        <is>
          <t xml:space="preserve">Type</t>
        </is>
      </c>
      <c r="E1" s="1" t="inlineStr">
        <is>
          <t xml:space="preserve">Ownership %</t>
        </is>
      </c>
      <c r="F1" s="1" t="inlineStr">
        <is>
          <t xml:space="preserve">RTB registered</t>
        </is>
      </c>
      <c r="G1" s="1" t="inlineStr">
        <is>
          <t xml:space="preserve">Date first let</t>
        </is>
      </c>
      <c r="H1" s="1" t="inlineStr">
        <is>
          <t xml:space="preserve">Notes</t>
        </is>
      </c>
    </row>
    <row r="2">
      <c r="E2" s="5"/>
      <c r="G2" s="3"/>
    </row>
    <row r="3">
      <c r="E3" s="5"/>
      <c r="G3" s="3"/>
    </row>
    <row r="4">
      <c r="E4" s="5"/>
      <c r="G4" s="3"/>
    </row>
    <row r="5">
      <c r="E5" s="5"/>
      <c r="G5" s="3"/>
    </row>
    <row r="6">
      <c r="E6" s="5"/>
      <c r="G6" s="3"/>
    </row>
    <row r="7">
      <c r="E7" s="5"/>
      <c r="G7" s="3"/>
    </row>
    <row r="8">
      <c r="E8" s="5"/>
      <c r="G8" s="3"/>
    </row>
    <row r="9">
      <c r="E9" s="5"/>
      <c r="G9" s="3"/>
    </row>
    <row r="10">
      <c r="E10" s="5"/>
      <c r="G10" s="3"/>
    </row>
    <row r="11">
      <c r="E11" s="5"/>
      <c r="G11" s="3"/>
    </row>
    <row r="12">
      <c r="E12" s="5"/>
      <c r="G12" s="3"/>
    </row>
    <row r="13">
      <c r="E13" s="5"/>
      <c r="G13" s="3"/>
    </row>
    <row r="14">
      <c r="E14" s="5"/>
      <c r="G14" s="3"/>
    </row>
    <row r="15">
      <c r="E15" s="5"/>
      <c r="G15" s="3"/>
    </row>
    <row r="16">
      <c r="E16" s="5"/>
      <c r="G16" s="3"/>
    </row>
    <row r="17">
      <c r="E17" s="5"/>
      <c r="G17" s="3"/>
    </row>
    <row r="18">
      <c r="E18" s="5"/>
      <c r="G18" s="3"/>
    </row>
    <row r="19">
      <c r="E19" s="5"/>
      <c r="G19" s="3"/>
    </row>
    <row r="20">
      <c r="E20" s="5"/>
      <c r="G20" s="3"/>
    </row>
    <row r="21">
      <c r="E21" s="5"/>
      <c r="G21" s="3"/>
    </row>
    <row r="23">
      <c r="A23" s="6" t="inlineStr">
        <is>
          <t xml:space="preserve">Property ref is whatever you want to call it — 12 Main St, Flat A — but it has to match exactly on the other tabs, so keep it short. Type drives which block of the form the property lands in. RTB registered drives whether its mortgage interest is allowed at all: set it to No and the interest is dropped. Exempt is for a dwelling outside the registration requirement, such as a former rent controlled tenancy — the interest stays allowable.</t>
        </is>
      </c>
    </row>
  </sheetData>
  <dataValidations count="2">
    <dataValidation type="list" allowBlank="1" showInputMessage="1" showErrorMessage="1" sqref="D2:D21">
      <formula1>PropertyTypes</formula1>
    </dataValidation>
    <dataValidation type="list" allowBlank="1" showInputMessage="1" showErrorMessage="1" sqref="F2:F21">
      <formula1>RTBStatus</formula1>
    </dataValidation>
  </dataValidations>
</worksheet>
</file>

<file path=xl/worksheets/sheet3.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18" customWidth="1"/>
    <col min="3" max="3" width="14" customWidth="1"/>
    <col min="4" max="4" width="22" customWidth="1"/>
    <col min="5" max="5" width="26" customWidth="1"/>
    <col min="6" max="6" width="12" customWidth="1"/>
    <col min="7" max="7" width="26" customWidth="1"/>
  </cols>
  <sheetData>
    <row r="1">
      <c r="A1" s="1" t="inlineStr">
        <is>
          <t xml:space="preserve">Date</t>
        </is>
      </c>
      <c r="B1" s="1" t="inlineStr">
        <is>
          <t xml:space="preserve">Property</t>
        </is>
      </c>
      <c r="C1" s="1" t="inlineStr">
        <is>
          <t xml:space="preserve">Property type</t>
        </is>
      </c>
      <c r="D1" s="1" t="inlineStr">
        <is>
          <t xml:space="preserve">Tenant</t>
        </is>
      </c>
      <c r="E1" s="1" t="inlineStr">
        <is>
          <t xml:space="preserve">Description</t>
        </is>
      </c>
      <c r="F1" s="1" t="inlineStr">
        <is>
          <t xml:space="preserve">Amount</t>
        </is>
      </c>
      <c r="G1" s="1" t="inlineStr">
        <is>
          <t xml:space="preserve">Notes</t>
        </is>
      </c>
    </row>
    <row r="2">
      <c r="A2" s="3"/>
      <c r="C2">
        <f>IF(B2="","",IFERROR(VLOOKUP(B2,Properties!$A$2:$D$21,4,FALSE),"not on Properties"))</f>
      </c>
      <c r="F2" s="4"/>
    </row>
    <row r="3">
      <c r="A3" s="3"/>
      <c r="C3">
        <f>IF(B3="","",IFERROR(VLOOKUP(B3,Properties!$A$2:$D$21,4,FALSE),"not on Properties"))</f>
      </c>
      <c r="F3" s="4"/>
    </row>
    <row r="4">
      <c r="A4" s="3"/>
      <c r="C4">
        <f>IF(B4="","",IFERROR(VLOOKUP(B4,Properties!$A$2:$D$21,4,FALSE),"not on Properties"))</f>
      </c>
      <c r="F4" s="4"/>
    </row>
    <row r="5">
      <c r="A5" s="3"/>
      <c r="C5">
        <f>IF(B5="","",IFERROR(VLOOKUP(B5,Properties!$A$2:$D$21,4,FALSE),"not on Properties"))</f>
      </c>
      <c r="F5" s="4"/>
    </row>
    <row r="6">
      <c r="A6" s="3"/>
      <c r="C6">
        <f>IF(B6="","",IFERROR(VLOOKUP(B6,Properties!$A$2:$D$21,4,FALSE),"not on Properties"))</f>
      </c>
      <c r="F6" s="4"/>
    </row>
    <row r="7">
      <c r="A7" s="3"/>
      <c r="C7">
        <f>IF(B7="","",IFERROR(VLOOKUP(B7,Properties!$A$2:$D$21,4,FALSE),"not on Properties"))</f>
      </c>
      <c r="F7" s="4"/>
    </row>
    <row r="8">
      <c r="A8" s="3"/>
      <c r="C8">
        <f>IF(B8="","",IFERROR(VLOOKUP(B8,Properties!$A$2:$D$21,4,FALSE),"not on Properties"))</f>
      </c>
      <c r="F8" s="4"/>
    </row>
    <row r="9">
      <c r="A9" s="3"/>
      <c r="C9">
        <f>IF(B9="","",IFERROR(VLOOKUP(B9,Properties!$A$2:$D$21,4,FALSE),"not on Properties"))</f>
      </c>
      <c r="F9" s="4"/>
    </row>
    <row r="10">
      <c r="A10" s="3"/>
      <c r="C10">
        <f>IF(B10="","",IFERROR(VLOOKUP(B10,Properties!$A$2:$D$21,4,FALSE),"not on Properties"))</f>
      </c>
      <c r="F10" s="4"/>
    </row>
    <row r="11">
      <c r="A11" s="3"/>
      <c r="C11">
        <f>IF(B11="","",IFERROR(VLOOKUP(B11,Properties!$A$2:$D$21,4,FALSE),"not on Properties"))</f>
      </c>
      <c r="F11" s="4"/>
    </row>
    <row r="12">
      <c r="A12" s="3"/>
      <c r="C12">
        <f>IF(B12="","",IFERROR(VLOOKUP(B12,Properties!$A$2:$D$21,4,FALSE),"not on Properties"))</f>
      </c>
      <c r="F12" s="4"/>
    </row>
    <row r="13">
      <c r="A13" s="3"/>
      <c r="C13">
        <f>IF(B13="","",IFERROR(VLOOKUP(B13,Properties!$A$2:$D$21,4,FALSE),"not on Properties"))</f>
      </c>
      <c r="F13" s="4"/>
    </row>
    <row r="14">
      <c r="A14" s="3"/>
      <c r="C14">
        <f>IF(B14="","",IFERROR(VLOOKUP(B14,Properties!$A$2:$D$21,4,FALSE),"not on Properties"))</f>
      </c>
      <c r="F14" s="4"/>
    </row>
    <row r="15">
      <c r="A15" s="3"/>
      <c r="C15">
        <f>IF(B15="","",IFERROR(VLOOKUP(B15,Properties!$A$2:$D$21,4,FALSE),"not on Properties"))</f>
      </c>
      <c r="F15" s="4"/>
    </row>
    <row r="16">
      <c r="A16" s="3"/>
      <c r="C16">
        <f>IF(B16="","",IFERROR(VLOOKUP(B16,Properties!$A$2:$D$21,4,FALSE),"not on Properties"))</f>
      </c>
      <c r="F16" s="4"/>
    </row>
    <row r="17">
      <c r="A17" s="3"/>
      <c r="C17">
        <f>IF(B17="","",IFERROR(VLOOKUP(B17,Properties!$A$2:$D$21,4,FALSE),"not on Properties"))</f>
      </c>
      <c r="F17" s="4"/>
    </row>
    <row r="18">
      <c r="A18" s="3"/>
      <c r="C18">
        <f>IF(B18="","",IFERROR(VLOOKUP(B18,Properties!$A$2:$D$21,4,FALSE),"not on Properties"))</f>
      </c>
      <c r="F18" s="4"/>
    </row>
    <row r="19">
      <c r="A19" s="3"/>
      <c r="C19">
        <f>IF(B19="","",IFERROR(VLOOKUP(B19,Properties!$A$2:$D$21,4,FALSE),"not on Properties"))</f>
      </c>
      <c r="F19" s="4"/>
    </row>
    <row r="20">
      <c r="A20" s="3"/>
      <c r="C20">
        <f>IF(B20="","",IFERROR(VLOOKUP(B20,Properties!$A$2:$D$21,4,FALSE),"not on Properties"))</f>
      </c>
      <c r="F20" s="4"/>
    </row>
    <row r="21">
      <c r="A21" s="3"/>
      <c r="C21">
        <f>IF(B21="","",IFERROR(VLOOKUP(B21,Properties!$A$2:$D$21,4,FALSE),"not on Properties"))</f>
      </c>
      <c r="F21" s="4"/>
    </row>
    <row r="22">
      <c r="A22" s="3"/>
      <c r="C22">
        <f>IF(B22="","",IFERROR(VLOOKUP(B22,Properties!$A$2:$D$21,4,FALSE),"not on Properties"))</f>
      </c>
      <c r="F22" s="4"/>
    </row>
    <row r="23">
      <c r="A23" s="3"/>
      <c r="C23">
        <f>IF(B23="","",IFERROR(VLOOKUP(B23,Properties!$A$2:$D$21,4,FALSE),"not on Properties"))</f>
      </c>
      <c r="F23" s="4"/>
    </row>
    <row r="24">
      <c r="A24" s="3"/>
      <c r="C24">
        <f>IF(B24="","",IFERROR(VLOOKUP(B24,Properties!$A$2:$D$21,4,FALSE),"not on Properties"))</f>
      </c>
      <c r="F24" s="4"/>
    </row>
    <row r="25">
      <c r="A25" s="3"/>
      <c r="C25">
        <f>IF(B25="","",IFERROR(VLOOKUP(B25,Properties!$A$2:$D$21,4,FALSE),"not on Properties"))</f>
      </c>
      <c r="F25" s="4"/>
    </row>
    <row r="26">
      <c r="A26" s="3"/>
      <c r="C26">
        <f>IF(B26="","",IFERROR(VLOOKUP(B26,Properties!$A$2:$D$21,4,FALSE),"not on Properties"))</f>
      </c>
      <c r="F26" s="4"/>
    </row>
    <row r="27">
      <c r="A27" s="3"/>
      <c r="C27">
        <f>IF(B27="","",IFERROR(VLOOKUP(B27,Properties!$A$2:$D$21,4,FALSE),"not on Properties"))</f>
      </c>
      <c r="F27" s="4"/>
    </row>
    <row r="28">
      <c r="A28" s="3"/>
      <c r="C28">
        <f>IF(B28="","",IFERROR(VLOOKUP(B28,Properties!$A$2:$D$21,4,FALSE),"not on Properties"))</f>
      </c>
      <c r="F28" s="4"/>
    </row>
    <row r="29">
      <c r="A29" s="3"/>
      <c r="C29">
        <f>IF(B29="","",IFERROR(VLOOKUP(B29,Properties!$A$2:$D$21,4,FALSE),"not on Properties"))</f>
      </c>
      <c r="F29" s="4"/>
    </row>
    <row r="30">
      <c r="A30" s="3"/>
      <c r="C30">
        <f>IF(B30="","",IFERROR(VLOOKUP(B30,Properties!$A$2:$D$21,4,FALSE),"not on Properties"))</f>
      </c>
      <c r="F30" s="4"/>
    </row>
    <row r="31">
      <c r="A31" s="3"/>
      <c r="C31">
        <f>IF(B31="","",IFERROR(VLOOKUP(B31,Properties!$A$2:$D$21,4,FALSE),"not on Properties"))</f>
      </c>
      <c r="F31" s="4"/>
    </row>
    <row r="32">
      <c r="A32" s="3"/>
      <c r="C32">
        <f>IF(B32="","",IFERROR(VLOOKUP(B32,Properties!$A$2:$D$21,4,FALSE),"not on Properties"))</f>
      </c>
      <c r="F32" s="4"/>
    </row>
    <row r="33">
      <c r="A33" s="3"/>
      <c r="C33">
        <f>IF(B33="","",IFERROR(VLOOKUP(B33,Properties!$A$2:$D$21,4,FALSE),"not on Properties"))</f>
      </c>
      <c r="F33" s="4"/>
    </row>
    <row r="34">
      <c r="A34" s="3"/>
      <c r="C34">
        <f>IF(B34="","",IFERROR(VLOOKUP(B34,Properties!$A$2:$D$21,4,FALSE),"not on Properties"))</f>
      </c>
      <c r="F34" s="4"/>
    </row>
    <row r="35">
      <c r="A35" s="3"/>
      <c r="C35">
        <f>IF(B35="","",IFERROR(VLOOKUP(B35,Properties!$A$2:$D$21,4,FALSE),"not on Properties"))</f>
      </c>
      <c r="F35" s="4"/>
    </row>
    <row r="36">
      <c r="A36" s="3"/>
      <c r="C36">
        <f>IF(B36="","",IFERROR(VLOOKUP(B36,Properties!$A$2:$D$21,4,FALSE),"not on Properties"))</f>
      </c>
      <c r="F36" s="4"/>
    </row>
    <row r="37">
      <c r="A37" s="3"/>
      <c r="C37">
        <f>IF(B37="","",IFERROR(VLOOKUP(B37,Properties!$A$2:$D$21,4,FALSE),"not on Properties"))</f>
      </c>
      <c r="F37" s="4"/>
    </row>
    <row r="38">
      <c r="A38" s="3"/>
      <c r="C38">
        <f>IF(B38="","",IFERROR(VLOOKUP(B38,Properties!$A$2:$D$21,4,FALSE),"not on Properties"))</f>
      </c>
      <c r="F38" s="4"/>
    </row>
    <row r="39">
      <c r="A39" s="3"/>
      <c r="C39">
        <f>IF(B39="","",IFERROR(VLOOKUP(B39,Properties!$A$2:$D$21,4,FALSE),"not on Properties"))</f>
      </c>
      <c r="F39" s="4"/>
    </row>
    <row r="40">
      <c r="A40" s="3"/>
      <c r="C40">
        <f>IF(B40="","",IFERROR(VLOOKUP(B40,Properties!$A$2:$D$21,4,FALSE),"not on Properties"))</f>
      </c>
      <c r="F40" s="4"/>
    </row>
    <row r="41">
      <c r="A41" s="3"/>
      <c r="C41">
        <f>IF(B41="","",IFERROR(VLOOKUP(B41,Properties!$A$2:$D$21,4,FALSE),"not on Properties"))</f>
      </c>
      <c r="F41" s="4"/>
    </row>
    <row r="42">
      <c r="A42" s="3"/>
      <c r="C42">
        <f>IF(B42="","",IFERROR(VLOOKUP(B42,Properties!$A$2:$D$21,4,FALSE),"not on Properties"))</f>
      </c>
      <c r="F42" s="4"/>
    </row>
    <row r="43">
      <c r="A43" s="3"/>
      <c r="C43">
        <f>IF(B43="","",IFERROR(VLOOKUP(B43,Properties!$A$2:$D$21,4,FALSE),"not on Properties"))</f>
      </c>
      <c r="F43" s="4"/>
    </row>
    <row r="44">
      <c r="A44" s="3"/>
      <c r="C44">
        <f>IF(B44="","",IFERROR(VLOOKUP(B44,Properties!$A$2:$D$21,4,FALSE),"not on Properties"))</f>
      </c>
      <c r="F44" s="4"/>
    </row>
    <row r="45">
      <c r="A45" s="3"/>
      <c r="C45">
        <f>IF(B45="","",IFERROR(VLOOKUP(B45,Properties!$A$2:$D$21,4,FALSE),"not on Properties"))</f>
      </c>
      <c r="F45" s="4"/>
    </row>
    <row r="46">
      <c r="A46" s="3"/>
      <c r="C46">
        <f>IF(B46="","",IFERROR(VLOOKUP(B46,Properties!$A$2:$D$21,4,FALSE),"not on Properties"))</f>
      </c>
      <c r="F46" s="4"/>
    </row>
    <row r="47">
      <c r="A47" s="3"/>
      <c r="C47">
        <f>IF(B47="","",IFERROR(VLOOKUP(B47,Properties!$A$2:$D$21,4,FALSE),"not on Properties"))</f>
      </c>
      <c r="F47" s="4"/>
    </row>
    <row r="48">
      <c r="A48" s="3"/>
      <c r="C48">
        <f>IF(B48="","",IFERROR(VLOOKUP(B48,Properties!$A$2:$D$21,4,FALSE),"not on Properties"))</f>
      </c>
      <c r="F48" s="4"/>
    </row>
    <row r="49">
      <c r="A49" s="3"/>
      <c r="C49">
        <f>IF(B49="","",IFERROR(VLOOKUP(B49,Properties!$A$2:$D$21,4,FALSE),"not on Properties"))</f>
      </c>
      <c r="F49" s="4"/>
    </row>
    <row r="50">
      <c r="A50" s="3"/>
      <c r="C50">
        <f>IF(B50="","",IFERROR(VLOOKUP(B50,Properties!$A$2:$D$21,4,FALSE),"not on Properties"))</f>
      </c>
      <c r="F50" s="4"/>
    </row>
    <row r="51">
      <c r="A51" s="3"/>
      <c r="C51">
        <f>IF(B51="","",IFERROR(VLOOKUP(B51,Properties!$A$2:$D$21,4,FALSE),"not on Properties"))</f>
      </c>
      <c r="F51" s="4"/>
    </row>
    <row r="52">
      <c r="A52" s="3"/>
      <c r="C52">
        <f>IF(B52="","",IFERROR(VLOOKUP(B52,Properties!$A$2:$D$21,4,FALSE),"not on Properties"))</f>
      </c>
      <c r="F52" s="4"/>
    </row>
    <row r="53">
      <c r="A53" s="3"/>
      <c r="C53">
        <f>IF(B53="","",IFERROR(VLOOKUP(B53,Properties!$A$2:$D$21,4,FALSE),"not on Properties"))</f>
      </c>
      <c r="F53" s="4"/>
    </row>
    <row r="54">
      <c r="A54" s="3"/>
      <c r="C54">
        <f>IF(B54="","",IFERROR(VLOOKUP(B54,Properties!$A$2:$D$21,4,FALSE),"not on Properties"))</f>
      </c>
      <c r="F54" s="4"/>
    </row>
    <row r="55">
      <c r="A55" s="3"/>
      <c r="C55">
        <f>IF(B55="","",IFERROR(VLOOKUP(B55,Properties!$A$2:$D$21,4,FALSE),"not on Properties"))</f>
      </c>
      <c r="F55" s="4"/>
    </row>
    <row r="56">
      <c r="A56" s="3"/>
      <c r="C56">
        <f>IF(B56="","",IFERROR(VLOOKUP(B56,Properties!$A$2:$D$21,4,FALSE),"not on Properties"))</f>
      </c>
      <c r="F56" s="4"/>
    </row>
    <row r="57">
      <c r="A57" s="3"/>
      <c r="C57">
        <f>IF(B57="","",IFERROR(VLOOKUP(B57,Properties!$A$2:$D$21,4,FALSE),"not on Properties"))</f>
      </c>
      <c r="F57" s="4"/>
    </row>
    <row r="58">
      <c r="A58" s="3"/>
      <c r="C58">
        <f>IF(B58="","",IFERROR(VLOOKUP(B58,Properties!$A$2:$D$21,4,FALSE),"not on Properties"))</f>
      </c>
      <c r="F58" s="4"/>
    </row>
    <row r="59">
      <c r="A59" s="3"/>
      <c r="C59">
        <f>IF(B59="","",IFERROR(VLOOKUP(B59,Properties!$A$2:$D$21,4,FALSE),"not on Properties"))</f>
      </c>
      <c r="F59" s="4"/>
    </row>
    <row r="60">
      <c r="A60" s="3"/>
      <c r="C60">
        <f>IF(B60="","",IFERROR(VLOOKUP(B60,Properties!$A$2:$D$21,4,FALSE),"not on Properties"))</f>
      </c>
      <c r="F60" s="4"/>
    </row>
    <row r="61">
      <c r="A61" s="3"/>
      <c r="C61">
        <f>IF(B61="","",IFERROR(VLOOKUP(B61,Properties!$A$2:$D$21,4,FALSE),"not on Properties"))</f>
      </c>
      <c r="F61" s="4"/>
    </row>
    <row r="62">
      <c r="A62" s="3"/>
      <c r="C62">
        <f>IF(B62="","",IFERROR(VLOOKUP(B62,Properties!$A$2:$D$21,4,FALSE),"not on Properties"))</f>
      </c>
      <c r="F62" s="4"/>
    </row>
    <row r="63">
      <c r="A63" s="3"/>
      <c r="C63">
        <f>IF(B63="","",IFERROR(VLOOKUP(B63,Properties!$A$2:$D$21,4,FALSE),"not on Properties"))</f>
      </c>
      <c r="F63" s="4"/>
    </row>
    <row r="64">
      <c r="A64" s="3"/>
      <c r="C64">
        <f>IF(B64="","",IFERROR(VLOOKUP(B64,Properties!$A$2:$D$21,4,FALSE),"not on Properties"))</f>
      </c>
      <c r="F64" s="4"/>
    </row>
    <row r="65">
      <c r="A65" s="3"/>
      <c r="C65">
        <f>IF(B65="","",IFERROR(VLOOKUP(B65,Properties!$A$2:$D$21,4,FALSE),"not on Properties"))</f>
      </c>
      <c r="F65" s="4"/>
    </row>
    <row r="66">
      <c r="A66" s="3"/>
      <c r="C66">
        <f>IF(B66="","",IFERROR(VLOOKUP(B66,Properties!$A$2:$D$21,4,FALSE),"not on Properties"))</f>
      </c>
      <c r="F66" s="4"/>
    </row>
    <row r="67">
      <c r="A67" s="3"/>
      <c r="C67">
        <f>IF(B67="","",IFERROR(VLOOKUP(B67,Properties!$A$2:$D$21,4,FALSE),"not on Properties"))</f>
      </c>
      <c r="F67" s="4"/>
    </row>
    <row r="68">
      <c r="A68" s="3"/>
      <c r="C68">
        <f>IF(B68="","",IFERROR(VLOOKUP(B68,Properties!$A$2:$D$21,4,FALSE),"not on Properties"))</f>
      </c>
      <c r="F68" s="4"/>
    </row>
    <row r="69">
      <c r="A69" s="3"/>
      <c r="C69">
        <f>IF(B69="","",IFERROR(VLOOKUP(B69,Properties!$A$2:$D$21,4,FALSE),"not on Properties"))</f>
      </c>
      <c r="F69" s="4"/>
    </row>
    <row r="70">
      <c r="A70" s="3"/>
      <c r="C70">
        <f>IF(B70="","",IFERROR(VLOOKUP(B70,Properties!$A$2:$D$21,4,FALSE),"not on Properties"))</f>
      </c>
      <c r="F70" s="4"/>
    </row>
    <row r="71">
      <c r="A71" s="3"/>
      <c r="C71">
        <f>IF(B71="","",IFERROR(VLOOKUP(B71,Properties!$A$2:$D$21,4,FALSE),"not on Properties"))</f>
      </c>
      <c r="F71" s="4"/>
    </row>
    <row r="72">
      <c r="A72" s="3"/>
      <c r="C72">
        <f>IF(B72="","",IFERROR(VLOOKUP(B72,Properties!$A$2:$D$21,4,FALSE),"not on Properties"))</f>
      </c>
      <c r="F72" s="4"/>
    </row>
    <row r="73">
      <c r="A73" s="3"/>
      <c r="C73">
        <f>IF(B73="","",IFERROR(VLOOKUP(B73,Properties!$A$2:$D$21,4,FALSE),"not on Properties"))</f>
      </c>
      <c r="F73" s="4"/>
    </row>
    <row r="74">
      <c r="A74" s="3"/>
      <c r="C74">
        <f>IF(B74="","",IFERROR(VLOOKUP(B74,Properties!$A$2:$D$21,4,FALSE),"not on Properties"))</f>
      </c>
      <c r="F74" s="4"/>
    </row>
    <row r="75">
      <c r="A75" s="3"/>
      <c r="C75">
        <f>IF(B75="","",IFERROR(VLOOKUP(B75,Properties!$A$2:$D$21,4,FALSE),"not on Properties"))</f>
      </c>
      <c r="F75" s="4"/>
    </row>
    <row r="76">
      <c r="A76" s="3"/>
      <c r="C76">
        <f>IF(B76="","",IFERROR(VLOOKUP(B76,Properties!$A$2:$D$21,4,FALSE),"not on Properties"))</f>
      </c>
      <c r="F76" s="4"/>
    </row>
    <row r="77">
      <c r="A77" s="3"/>
      <c r="C77">
        <f>IF(B77="","",IFERROR(VLOOKUP(B77,Properties!$A$2:$D$21,4,FALSE),"not on Properties"))</f>
      </c>
      <c r="F77" s="4"/>
    </row>
    <row r="78">
      <c r="A78" s="3"/>
      <c r="C78">
        <f>IF(B78="","",IFERROR(VLOOKUP(B78,Properties!$A$2:$D$21,4,FALSE),"not on Properties"))</f>
      </c>
      <c r="F78" s="4"/>
    </row>
    <row r="79">
      <c r="A79" s="3"/>
      <c r="C79">
        <f>IF(B79="","",IFERROR(VLOOKUP(B79,Properties!$A$2:$D$21,4,FALSE),"not on Properties"))</f>
      </c>
      <c r="F79" s="4"/>
    </row>
    <row r="80">
      <c r="A80" s="3"/>
      <c r="C80">
        <f>IF(B80="","",IFERROR(VLOOKUP(B80,Properties!$A$2:$D$21,4,FALSE),"not on Properties"))</f>
      </c>
      <c r="F80" s="4"/>
    </row>
    <row r="81">
      <c r="A81" s="3"/>
      <c r="C81">
        <f>IF(B81="","",IFERROR(VLOOKUP(B81,Properties!$A$2:$D$21,4,FALSE),"not on Properties"))</f>
      </c>
      <c r="F81" s="4"/>
    </row>
    <row r="82">
      <c r="A82" s="3"/>
      <c r="C82">
        <f>IF(B82="","",IFERROR(VLOOKUP(B82,Properties!$A$2:$D$21,4,FALSE),"not on Properties"))</f>
      </c>
      <c r="F82" s="4"/>
    </row>
    <row r="83">
      <c r="A83" s="3"/>
      <c r="C83">
        <f>IF(B83="","",IFERROR(VLOOKUP(B83,Properties!$A$2:$D$21,4,FALSE),"not on Properties"))</f>
      </c>
      <c r="F83" s="4"/>
    </row>
    <row r="84">
      <c r="A84" s="3"/>
      <c r="C84">
        <f>IF(B84="","",IFERROR(VLOOKUP(B84,Properties!$A$2:$D$21,4,FALSE),"not on Properties"))</f>
      </c>
      <c r="F84" s="4"/>
    </row>
    <row r="85">
      <c r="A85" s="3"/>
      <c r="C85">
        <f>IF(B85="","",IFERROR(VLOOKUP(B85,Properties!$A$2:$D$21,4,FALSE),"not on Properties"))</f>
      </c>
      <c r="F85" s="4"/>
    </row>
    <row r="86">
      <c r="A86" s="3"/>
      <c r="C86">
        <f>IF(B86="","",IFERROR(VLOOKUP(B86,Properties!$A$2:$D$21,4,FALSE),"not on Properties"))</f>
      </c>
      <c r="F86" s="4"/>
    </row>
    <row r="87">
      <c r="A87" s="3"/>
      <c r="C87">
        <f>IF(B87="","",IFERROR(VLOOKUP(B87,Properties!$A$2:$D$21,4,FALSE),"not on Properties"))</f>
      </c>
      <c r="F87" s="4"/>
    </row>
    <row r="88">
      <c r="A88" s="3"/>
      <c r="C88">
        <f>IF(B88="","",IFERROR(VLOOKUP(B88,Properties!$A$2:$D$21,4,FALSE),"not on Properties"))</f>
      </c>
      <c r="F88" s="4"/>
    </row>
    <row r="89">
      <c r="A89" s="3"/>
      <c r="C89">
        <f>IF(B89="","",IFERROR(VLOOKUP(B89,Properties!$A$2:$D$21,4,FALSE),"not on Properties"))</f>
      </c>
      <c r="F89" s="4"/>
    </row>
    <row r="90">
      <c r="A90" s="3"/>
      <c r="C90">
        <f>IF(B90="","",IFERROR(VLOOKUP(B90,Properties!$A$2:$D$21,4,FALSE),"not on Properties"))</f>
      </c>
      <c r="F90" s="4"/>
    </row>
    <row r="91">
      <c r="A91" s="3"/>
      <c r="C91">
        <f>IF(B91="","",IFERROR(VLOOKUP(B91,Properties!$A$2:$D$21,4,FALSE),"not on Properties"))</f>
      </c>
      <c r="F91" s="4"/>
    </row>
    <row r="92">
      <c r="A92" s="3"/>
      <c r="C92">
        <f>IF(B92="","",IFERROR(VLOOKUP(B92,Properties!$A$2:$D$21,4,FALSE),"not on Properties"))</f>
      </c>
      <c r="F92" s="4"/>
    </row>
    <row r="93">
      <c r="A93" s="3"/>
      <c r="C93">
        <f>IF(B93="","",IFERROR(VLOOKUP(B93,Properties!$A$2:$D$21,4,FALSE),"not on Properties"))</f>
      </c>
      <c r="F93" s="4"/>
    </row>
    <row r="94">
      <c r="A94" s="3"/>
      <c r="C94">
        <f>IF(B94="","",IFERROR(VLOOKUP(B94,Properties!$A$2:$D$21,4,FALSE),"not on Properties"))</f>
      </c>
      <c r="F94" s="4"/>
    </row>
    <row r="95">
      <c r="A95" s="3"/>
      <c r="C95">
        <f>IF(B95="","",IFERROR(VLOOKUP(B95,Properties!$A$2:$D$21,4,FALSE),"not on Properties"))</f>
      </c>
      <c r="F95" s="4"/>
    </row>
    <row r="96">
      <c r="A96" s="3"/>
      <c r="C96">
        <f>IF(B96="","",IFERROR(VLOOKUP(B96,Properties!$A$2:$D$21,4,FALSE),"not on Properties"))</f>
      </c>
      <c r="F96" s="4"/>
    </row>
    <row r="97">
      <c r="A97" s="3"/>
      <c r="C97">
        <f>IF(B97="","",IFERROR(VLOOKUP(B97,Properties!$A$2:$D$21,4,FALSE),"not on Properties"))</f>
      </c>
      <c r="F97" s="4"/>
    </row>
    <row r="98">
      <c r="A98" s="3"/>
      <c r="C98">
        <f>IF(B98="","",IFERROR(VLOOKUP(B98,Properties!$A$2:$D$21,4,FALSE),"not on Properties"))</f>
      </c>
      <c r="F98" s="4"/>
    </row>
    <row r="99">
      <c r="A99" s="3"/>
      <c r="C99">
        <f>IF(B99="","",IFERROR(VLOOKUP(B99,Properties!$A$2:$D$21,4,FALSE),"not on Properties"))</f>
      </c>
      <c r="F99" s="4"/>
    </row>
    <row r="100">
      <c r="A100" s="3"/>
      <c r="C100">
        <f>IF(B100="","",IFERROR(VLOOKUP(B100,Properties!$A$2:$D$21,4,FALSE),"not on Properties"))</f>
      </c>
      <c r="F100" s="4"/>
    </row>
    <row r="101">
      <c r="A101" s="3"/>
      <c r="C101">
        <f>IF(B101="","",IFERROR(VLOOKUP(B101,Properties!$A$2:$D$21,4,FALSE),"not on Properties"))</f>
      </c>
      <c r="F101" s="4"/>
    </row>
    <row r="102">
      <c r="A102" s="3"/>
      <c r="C102">
        <f>IF(B102="","",IFERROR(VLOOKUP(B102,Properties!$A$2:$D$21,4,FALSE),"not on Properties"))</f>
      </c>
      <c r="F102" s="4"/>
    </row>
    <row r="103">
      <c r="A103" s="3"/>
      <c r="C103">
        <f>IF(B103="","",IFERROR(VLOOKUP(B103,Properties!$A$2:$D$21,4,FALSE),"not on Properties"))</f>
      </c>
      <c r="F103" s="4"/>
    </row>
    <row r="104">
      <c r="A104" s="3"/>
      <c r="C104">
        <f>IF(B104="","",IFERROR(VLOOKUP(B104,Properties!$A$2:$D$21,4,FALSE),"not on Properties"))</f>
      </c>
      <c r="F104" s="4"/>
    </row>
    <row r="105">
      <c r="A105" s="3"/>
      <c r="C105">
        <f>IF(B105="","",IFERROR(VLOOKUP(B105,Properties!$A$2:$D$21,4,FALSE),"not on Properties"))</f>
      </c>
      <c r="F105" s="4"/>
    </row>
    <row r="106">
      <c r="A106" s="3"/>
      <c r="C106">
        <f>IF(B106="","",IFERROR(VLOOKUP(B106,Properties!$A$2:$D$21,4,FALSE),"not on Properties"))</f>
      </c>
      <c r="F106" s="4"/>
    </row>
    <row r="107">
      <c r="A107" s="3"/>
      <c r="C107">
        <f>IF(B107="","",IFERROR(VLOOKUP(B107,Properties!$A$2:$D$21,4,FALSE),"not on Properties"))</f>
      </c>
      <c r="F107" s="4"/>
    </row>
    <row r="108">
      <c r="A108" s="3"/>
      <c r="C108">
        <f>IF(B108="","",IFERROR(VLOOKUP(B108,Properties!$A$2:$D$21,4,FALSE),"not on Properties"))</f>
      </c>
      <c r="F108" s="4"/>
    </row>
    <row r="109">
      <c r="A109" s="3"/>
      <c r="C109">
        <f>IF(B109="","",IFERROR(VLOOKUP(B109,Properties!$A$2:$D$21,4,FALSE),"not on Properties"))</f>
      </c>
      <c r="F109" s="4"/>
    </row>
    <row r="110">
      <c r="A110" s="3"/>
      <c r="C110">
        <f>IF(B110="","",IFERROR(VLOOKUP(B110,Properties!$A$2:$D$21,4,FALSE),"not on Properties"))</f>
      </c>
      <c r="F110" s="4"/>
    </row>
    <row r="111">
      <c r="A111" s="3"/>
      <c r="C111">
        <f>IF(B111="","",IFERROR(VLOOKUP(B111,Properties!$A$2:$D$21,4,FALSE),"not on Properties"))</f>
      </c>
      <c r="F111" s="4"/>
    </row>
    <row r="112">
      <c r="A112" s="3"/>
      <c r="C112">
        <f>IF(B112="","",IFERROR(VLOOKUP(B112,Properties!$A$2:$D$21,4,FALSE),"not on Properties"))</f>
      </c>
      <c r="F112" s="4"/>
    </row>
    <row r="113">
      <c r="A113" s="3"/>
      <c r="C113">
        <f>IF(B113="","",IFERROR(VLOOKUP(B113,Properties!$A$2:$D$21,4,FALSE),"not on Properties"))</f>
      </c>
      <c r="F113" s="4"/>
    </row>
    <row r="114">
      <c r="A114" s="3"/>
      <c r="C114">
        <f>IF(B114="","",IFERROR(VLOOKUP(B114,Properties!$A$2:$D$21,4,FALSE),"not on Properties"))</f>
      </c>
      <c r="F114" s="4"/>
    </row>
    <row r="115">
      <c r="A115" s="3"/>
      <c r="C115">
        <f>IF(B115="","",IFERROR(VLOOKUP(B115,Properties!$A$2:$D$21,4,FALSE),"not on Properties"))</f>
      </c>
      <c r="F115" s="4"/>
    </row>
    <row r="116">
      <c r="A116" s="3"/>
      <c r="C116">
        <f>IF(B116="","",IFERROR(VLOOKUP(B116,Properties!$A$2:$D$21,4,FALSE),"not on Properties"))</f>
      </c>
      <c r="F116" s="4"/>
    </row>
    <row r="117">
      <c r="A117" s="3"/>
      <c r="C117">
        <f>IF(B117="","",IFERROR(VLOOKUP(B117,Properties!$A$2:$D$21,4,FALSE),"not on Properties"))</f>
      </c>
      <c r="F117" s="4"/>
    </row>
    <row r="118">
      <c r="A118" s="3"/>
      <c r="C118">
        <f>IF(B118="","",IFERROR(VLOOKUP(B118,Properties!$A$2:$D$21,4,FALSE),"not on Properties"))</f>
      </c>
      <c r="F118" s="4"/>
    </row>
    <row r="119">
      <c r="A119" s="3"/>
      <c r="C119">
        <f>IF(B119="","",IFERROR(VLOOKUP(B119,Properties!$A$2:$D$21,4,FALSE),"not on Properties"))</f>
      </c>
      <c r="F119" s="4"/>
    </row>
    <row r="120">
      <c r="A120" s="3"/>
      <c r="C120">
        <f>IF(B120="","",IFERROR(VLOOKUP(B120,Properties!$A$2:$D$21,4,FALSE),"not on Properties"))</f>
      </c>
      <c r="F120" s="4"/>
    </row>
    <row r="121">
      <c r="A121" s="3"/>
      <c r="C121">
        <f>IF(B121="","",IFERROR(VLOOKUP(B121,Properties!$A$2:$D$21,4,FALSE),"not on Properties"))</f>
      </c>
      <c r="F121" s="4"/>
    </row>
    <row r="122">
      <c r="A122" s="3"/>
      <c r="C122">
        <f>IF(B122="","",IFERROR(VLOOKUP(B122,Properties!$A$2:$D$21,4,FALSE),"not on Properties"))</f>
      </c>
      <c r="F122" s="4"/>
    </row>
    <row r="123">
      <c r="A123" s="3"/>
      <c r="C123">
        <f>IF(B123="","",IFERROR(VLOOKUP(B123,Properties!$A$2:$D$21,4,FALSE),"not on Properties"))</f>
      </c>
      <c r="F123" s="4"/>
    </row>
    <row r="124">
      <c r="A124" s="3"/>
      <c r="C124">
        <f>IF(B124="","",IFERROR(VLOOKUP(B124,Properties!$A$2:$D$21,4,FALSE),"not on Properties"))</f>
      </c>
      <c r="F124" s="4"/>
    </row>
    <row r="125">
      <c r="A125" s="3"/>
      <c r="C125">
        <f>IF(B125="","",IFERROR(VLOOKUP(B125,Properties!$A$2:$D$21,4,FALSE),"not on Properties"))</f>
      </c>
      <c r="F125" s="4"/>
    </row>
    <row r="126">
      <c r="A126" s="3"/>
      <c r="C126">
        <f>IF(B126="","",IFERROR(VLOOKUP(B126,Properties!$A$2:$D$21,4,FALSE),"not on Properties"))</f>
      </c>
      <c r="F126" s="4"/>
    </row>
    <row r="127">
      <c r="A127" s="3"/>
      <c r="C127">
        <f>IF(B127="","",IFERROR(VLOOKUP(B127,Properties!$A$2:$D$21,4,FALSE),"not on Properties"))</f>
      </c>
      <c r="F127" s="4"/>
    </row>
    <row r="128">
      <c r="A128" s="3"/>
      <c r="C128">
        <f>IF(B128="","",IFERROR(VLOOKUP(B128,Properties!$A$2:$D$21,4,FALSE),"not on Properties"))</f>
      </c>
      <c r="F128" s="4"/>
    </row>
    <row r="129">
      <c r="A129" s="3"/>
      <c r="C129">
        <f>IF(B129="","",IFERROR(VLOOKUP(B129,Properties!$A$2:$D$21,4,FALSE),"not on Properties"))</f>
      </c>
      <c r="F129" s="4"/>
    </row>
    <row r="130">
      <c r="A130" s="3"/>
      <c r="C130">
        <f>IF(B130="","",IFERROR(VLOOKUP(B130,Properties!$A$2:$D$21,4,FALSE),"not on Properties"))</f>
      </c>
      <c r="F130" s="4"/>
    </row>
    <row r="131">
      <c r="A131" s="3"/>
      <c r="C131">
        <f>IF(B131="","",IFERROR(VLOOKUP(B131,Properties!$A$2:$D$21,4,FALSE),"not on Properties"))</f>
      </c>
      <c r="F131" s="4"/>
    </row>
    <row r="132">
      <c r="A132" s="3"/>
      <c r="C132">
        <f>IF(B132="","",IFERROR(VLOOKUP(B132,Properties!$A$2:$D$21,4,FALSE),"not on Properties"))</f>
      </c>
      <c r="F132" s="4"/>
    </row>
    <row r="133">
      <c r="A133" s="3"/>
      <c r="C133">
        <f>IF(B133="","",IFERROR(VLOOKUP(B133,Properties!$A$2:$D$21,4,FALSE),"not on Properties"))</f>
      </c>
      <c r="F133" s="4"/>
    </row>
    <row r="134">
      <c r="A134" s="3"/>
      <c r="C134">
        <f>IF(B134="","",IFERROR(VLOOKUP(B134,Properties!$A$2:$D$21,4,FALSE),"not on Properties"))</f>
      </c>
      <c r="F134" s="4"/>
    </row>
    <row r="135">
      <c r="A135" s="3"/>
      <c r="C135">
        <f>IF(B135="","",IFERROR(VLOOKUP(B135,Properties!$A$2:$D$21,4,FALSE),"not on Properties"))</f>
      </c>
      <c r="F135" s="4"/>
    </row>
    <row r="136">
      <c r="A136" s="3"/>
      <c r="C136">
        <f>IF(B136="","",IFERROR(VLOOKUP(B136,Properties!$A$2:$D$21,4,FALSE),"not on Properties"))</f>
      </c>
      <c r="F136" s="4"/>
    </row>
    <row r="137">
      <c r="A137" s="3"/>
      <c r="C137">
        <f>IF(B137="","",IFERROR(VLOOKUP(B137,Properties!$A$2:$D$21,4,FALSE),"not on Properties"))</f>
      </c>
      <c r="F137" s="4"/>
    </row>
    <row r="138">
      <c r="A138" s="3"/>
      <c r="C138">
        <f>IF(B138="","",IFERROR(VLOOKUP(B138,Properties!$A$2:$D$21,4,FALSE),"not on Properties"))</f>
      </c>
      <c r="F138" s="4"/>
    </row>
    <row r="139">
      <c r="A139" s="3"/>
      <c r="C139">
        <f>IF(B139="","",IFERROR(VLOOKUP(B139,Properties!$A$2:$D$21,4,FALSE),"not on Properties"))</f>
      </c>
      <c r="F139" s="4"/>
    </row>
    <row r="140">
      <c r="A140" s="3"/>
      <c r="C140">
        <f>IF(B140="","",IFERROR(VLOOKUP(B140,Properties!$A$2:$D$21,4,FALSE),"not on Properties"))</f>
      </c>
      <c r="F140" s="4"/>
    </row>
    <row r="141">
      <c r="A141" s="3"/>
      <c r="C141">
        <f>IF(B141="","",IFERROR(VLOOKUP(B141,Properties!$A$2:$D$21,4,FALSE),"not on Properties"))</f>
      </c>
      <c r="F141" s="4"/>
    </row>
    <row r="142">
      <c r="A142" s="3"/>
      <c r="C142">
        <f>IF(B142="","",IFERROR(VLOOKUP(B142,Properties!$A$2:$D$21,4,FALSE),"not on Properties"))</f>
      </c>
      <c r="F142" s="4"/>
    </row>
    <row r="143">
      <c r="A143" s="3"/>
      <c r="C143">
        <f>IF(B143="","",IFERROR(VLOOKUP(B143,Properties!$A$2:$D$21,4,FALSE),"not on Properties"))</f>
      </c>
      <c r="F143" s="4"/>
    </row>
    <row r="144">
      <c r="A144" s="3"/>
      <c r="C144">
        <f>IF(B144="","",IFERROR(VLOOKUP(B144,Properties!$A$2:$D$21,4,FALSE),"not on Properties"))</f>
      </c>
      <c r="F144" s="4"/>
    </row>
    <row r="145">
      <c r="A145" s="3"/>
      <c r="C145">
        <f>IF(B145="","",IFERROR(VLOOKUP(B145,Properties!$A$2:$D$21,4,FALSE),"not on Properties"))</f>
      </c>
      <c r="F145" s="4"/>
    </row>
    <row r="146">
      <c r="A146" s="3"/>
      <c r="C146">
        <f>IF(B146="","",IFERROR(VLOOKUP(B146,Properties!$A$2:$D$21,4,FALSE),"not on Properties"))</f>
      </c>
      <c r="F146" s="4"/>
    </row>
    <row r="147">
      <c r="A147" s="3"/>
      <c r="C147">
        <f>IF(B147="","",IFERROR(VLOOKUP(B147,Properties!$A$2:$D$21,4,FALSE),"not on Properties"))</f>
      </c>
      <c r="F147" s="4"/>
    </row>
    <row r="148">
      <c r="A148" s="3"/>
      <c r="C148">
        <f>IF(B148="","",IFERROR(VLOOKUP(B148,Properties!$A$2:$D$21,4,FALSE),"not on Properties"))</f>
      </c>
      <c r="F148" s="4"/>
    </row>
    <row r="149">
      <c r="A149" s="3"/>
      <c r="C149">
        <f>IF(B149="","",IFERROR(VLOOKUP(B149,Properties!$A$2:$D$21,4,FALSE),"not on Properties"))</f>
      </c>
      <c r="F149" s="4"/>
    </row>
    <row r="150">
      <c r="A150" s="3"/>
      <c r="C150">
        <f>IF(B150="","",IFERROR(VLOOKUP(B150,Properties!$A$2:$D$21,4,FALSE),"not on Properties"))</f>
      </c>
      <c r="F150" s="4"/>
    </row>
    <row r="151">
      <c r="A151" s="3"/>
      <c r="C151">
        <f>IF(B151="","",IFERROR(VLOOKUP(B151,Properties!$A$2:$D$21,4,FALSE),"not on Properties"))</f>
      </c>
      <c r="F151" s="4"/>
    </row>
    <row r="152">
      <c r="A152" s="3"/>
      <c r="C152">
        <f>IF(B152="","",IFERROR(VLOOKUP(B152,Properties!$A$2:$D$21,4,FALSE),"not on Properties"))</f>
      </c>
      <c r="F152" s="4"/>
    </row>
    <row r="153">
      <c r="A153" s="3"/>
      <c r="C153">
        <f>IF(B153="","",IFERROR(VLOOKUP(B153,Properties!$A$2:$D$21,4,FALSE),"not on Properties"))</f>
      </c>
      <c r="F153" s="4"/>
    </row>
    <row r="154">
      <c r="A154" s="3"/>
      <c r="C154">
        <f>IF(B154="","",IFERROR(VLOOKUP(B154,Properties!$A$2:$D$21,4,FALSE),"not on Properties"))</f>
      </c>
      <c r="F154" s="4"/>
    </row>
    <row r="155">
      <c r="A155" s="3"/>
      <c r="C155">
        <f>IF(B155="","",IFERROR(VLOOKUP(B155,Properties!$A$2:$D$21,4,FALSE),"not on Properties"))</f>
      </c>
      <c r="F155" s="4"/>
    </row>
    <row r="156">
      <c r="A156" s="3"/>
      <c r="C156">
        <f>IF(B156="","",IFERROR(VLOOKUP(B156,Properties!$A$2:$D$21,4,FALSE),"not on Properties"))</f>
      </c>
      <c r="F156" s="4"/>
    </row>
    <row r="157">
      <c r="A157" s="3"/>
      <c r="C157">
        <f>IF(B157="","",IFERROR(VLOOKUP(B157,Properties!$A$2:$D$21,4,FALSE),"not on Properties"))</f>
      </c>
      <c r="F157" s="4"/>
    </row>
    <row r="158">
      <c r="A158" s="3"/>
      <c r="C158">
        <f>IF(B158="","",IFERROR(VLOOKUP(B158,Properties!$A$2:$D$21,4,FALSE),"not on Properties"))</f>
      </c>
      <c r="F158" s="4"/>
    </row>
    <row r="159">
      <c r="A159" s="3"/>
      <c r="C159">
        <f>IF(B159="","",IFERROR(VLOOKUP(B159,Properties!$A$2:$D$21,4,FALSE),"not on Properties"))</f>
      </c>
      <c r="F159" s="4"/>
    </row>
    <row r="160">
      <c r="A160" s="3"/>
      <c r="C160">
        <f>IF(B160="","",IFERROR(VLOOKUP(B160,Properties!$A$2:$D$21,4,FALSE),"not on Properties"))</f>
      </c>
      <c r="F160" s="4"/>
    </row>
    <row r="161">
      <c r="A161" s="3"/>
      <c r="C161">
        <f>IF(B161="","",IFERROR(VLOOKUP(B161,Properties!$A$2:$D$21,4,FALSE),"not on Properties"))</f>
      </c>
      <c r="F161" s="4"/>
    </row>
    <row r="162">
      <c r="A162" s="3"/>
      <c r="C162">
        <f>IF(B162="","",IFERROR(VLOOKUP(B162,Properties!$A$2:$D$21,4,FALSE),"not on Properties"))</f>
      </c>
      <c r="F162" s="4"/>
    </row>
    <row r="163">
      <c r="A163" s="3"/>
      <c r="C163">
        <f>IF(B163="","",IFERROR(VLOOKUP(B163,Properties!$A$2:$D$21,4,FALSE),"not on Properties"))</f>
      </c>
      <c r="F163" s="4"/>
    </row>
    <row r="164">
      <c r="A164" s="3"/>
      <c r="C164">
        <f>IF(B164="","",IFERROR(VLOOKUP(B164,Properties!$A$2:$D$21,4,FALSE),"not on Properties"))</f>
      </c>
      <c r="F164" s="4"/>
    </row>
    <row r="165">
      <c r="A165" s="3"/>
      <c r="C165">
        <f>IF(B165="","",IFERROR(VLOOKUP(B165,Properties!$A$2:$D$21,4,FALSE),"not on Properties"))</f>
      </c>
      <c r="F165" s="4"/>
    </row>
    <row r="166">
      <c r="A166" s="3"/>
      <c r="C166">
        <f>IF(B166="","",IFERROR(VLOOKUP(B166,Properties!$A$2:$D$21,4,FALSE),"not on Properties"))</f>
      </c>
      <c r="F166" s="4"/>
    </row>
    <row r="167">
      <c r="A167" s="3"/>
      <c r="C167">
        <f>IF(B167="","",IFERROR(VLOOKUP(B167,Properties!$A$2:$D$21,4,FALSE),"not on Properties"))</f>
      </c>
      <c r="F167" s="4"/>
    </row>
    <row r="168">
      <c r="A168" s="3"/>
      <c r="C168">
        <f>IF(B168="","",IFERROR(VLOOKUP(B168,Properties!$A$2:$D$21,4,FALSE),"not on Properties"))</f>
      </c>
      <c r="F168" s="4"/>
    </row>
    <row r="169">
      <c r="A169" s="3"/>
      <c r="C169">
        <f>IF(B169="","",IFERROR(VLOOKUP(B169,Properties!$A$2:$D$21,4,FALSE),"not on Properties"))</f>
      </c>
      <c r="F169" s="4"/>
    </row>
    <row r="170">
      <c r="A170" s="3"/>
      <c r="C170">
        <f>IF(B170="","",IFERROR(VLOOKUP(B170,Properties!$A$2:$D$21,4,FALSE),"not on Properties"))</f>
      </c>
      <c r="F170" s="4"/>
    </row>
    <row r="171">
      <c r="A171" s="3"/>
      <c r="C171">
        <f>IF(B171="","",IFERROR(VLOOKUP(B171,Properties!$A$2:$D$21,4,FALSE),"not on Properties"))</f>
      </c>
      <c r="F171" s="4"/>
    </row>
    <row r="172">
      <c r="A172" s="3"/>
      <c r="C172">
        <f>IF(B172="","",IFERROR(VLOOKUP(B172,Properties!$A$2:$D$21,4,FALSE),"not on Properties"))</f>
      </c>
      <c r="F172" s="4"/>
    </row>
    <row r="173">
      <c r="A173" s="3"/>
      <c r="C173">
        <f>IF(B173="","",IFERROR(VLOOKUP(B173,Properties!$A$2:$D$21,4,FALSE),"not on Properties"))</f>
      </c>
      <c r="F173" s="4"/>
    </row>
    <row r="174">
      <c r="A174" s="3"/>
      <c r="C174">
        <f>IF(B174="","",IFERROR(VLOOKUP(B174,Properties!$A$2:$D$21,4,FALSE),"not on Properties"))</f>
      </c>
      <c r="F174" s="4"/>
    </row>
    <row r="175">
      <c r="A175" s="3"/>
      <c r="C175">
        <f>IF(B175="","",IFERROR(VLOOKUP(B175,Properties!$A$2:$D$21,4,FALSE),"not on Properties"))</f>
      </c>
      <c r="F175" s="4"/>
    </row>
    <row r="176">
      <c r="A176" s="3"/>
      <c r="C176">
        <f>IF(B176="","",IFERROR(VLOOKUP(B176,Properties!$A$2:$D$21,4,FALSE),"not on Properties"))</f>
      </c>
      <c r="F176" s="4"/>
    </row>
    <row r="177">
      <c r="A177" s="3"/>
      <c r="C177">
        <f>IF(B177="","",IFERROR(VLOOKUP(B177,Properties!$A$2:$D$21,4,FALSE),"not on Properties"))</f>
      </c>
      <c r="F177" s="4"/>
    </row>
    <row r="178">
      <c r="A178" s="3"/>
      <c r="C178">
        <f>IF(B178="","",IFERROR(VLOOKUP(B178,Properties!$A$2:$D$21,4,FALSE),"not on Properties"))</f>
      </c>
      <c r="F178" s="4"/>
    </row>
    <row r="179">
      <c r="A179" s="3"/>
      <c r="C179">
        <f>IF(B179="","",IFERROR(VLOOKUP(B179,Properties!$A$2:$D$21,4,FALSE),"not on Properties"))</f>
      </c>
      <c r="F179" s="4"/>
    </row>
    <row r="180">
      <c r="A180" s="3"/>
      <c r="C180">
        <f>IF(B180="","",IFERROR(VLOOKUP(B180,Properties!$A$2:$D$21,4,FALSE),"not on Properties"))</f>
      </c>
      <c r="F180" s="4"/>
    </row>
    <row r="181">
      <c r="A181" s="3"/>
      <c r="C181">
        <f>IF(B181="","",IFERROR(VLOOKUP(B181,Properties!$A$2:$D$21,4,FALSE),"not on Properties"))</f>
      </c>
      <c r="F181" s="4"/>
    </row>
    <row r="182">
      <c r="A182" s="3"/>
      <c r="C182">
        <f>IF(B182="","",IFERROR(VLOOKUP(B182,Properties!$A$2:$D$21,4,FALSE),"not on Properties"))</f>
      </c>
      <c r="F182" s="4"/>
    </row>
    <row r="183">
      <c r="A183" s="3"/>
      <c r="C183">
        <f>IF(B183="","",IFERROR(VLOOKUP(B183,Properties!$A$2:$D$21,4,FALSE),"not on Properties"))</f>
      </c>
      <c r="F183" s="4"/>
    </row>
    <row r="184">
      <c r="A184" s="3"/>
      <c r="C184">
        <f>IF(B184="","",IFERROR(VLOOKUP(B184,Properties!$A$2:$D$21,4,FALSE),"not on Properties"))</f>
      </c>
      <c r="F184" s="4"/>
    </row>
    <row r="185">
      <c r="A185" s="3"/>
      <c r="C185">
        <f>IF(B185="","",IFERROR(VLOOKUP(B185,Properties!$A$2:$D$21,4,FALSE),"not on Properties"))</f>
      </c>
      <c r="F185" s="4"/>
    </row>
    <row r="186">
      <c r="A186" s="3"/>
      <c r="C186">
        <f>IF(B186="","",IFERROR(VLOOKUP(B186,Properties!$A$2:$D$21,4,FALSE),"not on Properties"))</f>
      </c>
      <c r="F186" s="4"/>
    </row>
    <row r="187">
      <c r="A187" s="3"/>
      <c r="C187">
        <f>IF(B187="","",IFERROR(VLOOKUP(B187,Properties!$A$2:$D$21,4,FALSE),"not on Properties"))</f>
      </c>
      <c r="F187" s="4"/>
    </row>
    <row r="188">
      <c r="A188" s="3"/>
      <c r="C188">
        <f>IF(B188="","",IFERROR(VLOOKUP(B188,Properties!$A$2:$D$21,4,FALSE),"not on Properties"))</f>
      </c>
      <c r="F188" s="4"/>
    </row>
    <row r="189">
      <c r="A189" s="3"/>
      <c r="C189">
        <f>IF(B189="","",IFERROR(VLOOKUP(B189,Properties!$A$2:$D$21,4,FALSE),"not on Properties"))</f>
      </c>
      <c r="F189" s="4"/>
    </row>
    <row r="190">
      <c r="A190" s="3"/>
      <c r="C190">
        <f>IF(B190="","",IFERROR(VLOOKUP(B190,Properties!$A$2:$D$21,4,FALSE),"not on Properties"))</f>
      </c>
      <c r="F190" s="4"/>
    </row>
    <row r="191">
      <c r="A191" s="3"/>
      <c r="C191">
        <f>IF(B191="","",IFERROR(VLOOKUP(B191,Properties!$A$2:$D$21,4,FALSE),"not on Properties"))</f>
      </c>
      <c r="F191" s="4"/>
    </row>
    <row r="192">
      <c r="A192" s="3"/>
      <c r="C192">
        <f>IF(B192="","",IFERROR(VLOOKUP(B192,Properties!$A$2:$D$21,4,FALSE),"not on Properties"))</f>
      </c>
      <c r="F192" s="4"/>
    </row>
    <row r="193">
      <c r="A193" s="3"/>
      <c r="C193">
        <f>IF(B193="","",IFERROR(VLOOKUP(B193,Properties!$A$2:$D$21,4,FALSE),"not on Properties"))</f>
      </c>
      <c r="F193" s="4"/>
    </row>
    <row r="194">
      <c r="A194" s="3"/>
      <c r="C194">
        <f>IF(B194="","",IFERROR(VLOOKUP(B194,Properties!$A$2:$D$21,4,FALSE),"not on Properties"))</f>
      </c>
      <c r="F194" s="4"/>
    </row>
    <row r="195">
      <c r="A195" s="3"/>
      <c r="C195">
        <f>IF(B195="","",IFERROR(VLOOKUP(B195,Properties!$A$2:$D$21,4,FALSE),"not on Properties"))</f>
      </c>
      <c r="F195" s="4"/>
    </row>
    <row r="196">
      <c r="A196" s="3"/>
      <c r="C196">
        <f>IF(B196="","",IFERROR(VLOOKUP(B196,Properties!$A$2:$D$21,4,FALSE),"not on Properties"))</f>
      </c>
      <c r="F196" s="4"/>
    </row>
    <row r="197">
      <c r="A197" s="3"/>
      <c r="C197">
        <f>IF(B197="","",IFERROR(VLOOKUP(B197,Properties!$A$2:$D$21,4,FALSE),"not on Properties"))</f>
      </c>
      <c r="F197" s="4"/>
    </row>
    <row r="198">
      <c r="A198" s="3"/>
      <c r="C198">
        <f>IF(B198="","",IFERROR(VLOOKUP(B198,Properties!$A$2:$D$21,4,FALSE),"not on Properties"))</f>
      </c>
      <c r="F198" s="4"/>
    </row>
    <row r="199">
      <c r="A199" s="3"/>
      <c r="C199">
        <f>IF(B199="","",IFERROR(VLOOKUP(B199,Properties!$A$2:$D$21,4,FALSE),"not on Properties"))</f>
      </c>
      <c r="F199" s="4"/>
    </row>
    <row r="200">
      <c r="A200" s="3"/>
      <c r="C200">
        <f>IF(B200="","",IFERROR(VLOOKUP(B200,Properties!$A$2:$D$21,4,FALSE),"not on Properties"))</f>
      </c>
      <c r="F200" s="4"/>
    </row>
    <row r="201">
      <c r="A201" s="3"/>
      <c r="C201">
        <f>IF(B201="","",IFERROR(VLOOKUP(B201,Properties!$A$2:$D$21,4,FALSE),"not on Properties"))</f>
      </c>
      <c r="F201" s="4"/>
    </row>
    <row r="202">
      <c r="A202" s="3"/>
      <c r="C202">
        <f>IF(B202="","",IFERROR(VLOOKUP(B202,Properties!$A$2:$D$21,4,FALSE),"not on Properties"))</f>
      </c>
      <c r="F202" s="4"/>
    </row>
    <row r="203">
      <c r="A203" s="3"/>
      <c r="C203">
        <f>IF(B203="","",IFERROR(VLOOKUP(B203,Properties!$A$2:$D$21,4,FALSE),"not on Properties"))</f>
      </c>
      <c r="F203" s="4"/>
    </row>
    <row r="204">
      <c r="A204" s="3"/>
      <c r="C204">
        <f>IF(B204="","",IFERROR(VLOOKUP(B204,Properties!$A$2:$D$21,4,FALSE),"not on Properties"))</f>
      </c>
      <c r="F204" s="4"/>
    </row>
    <row r="205">
      <c r="A205" s="3"/>
      <c r="C205">
        <f>IF(B205="","",IFERROR(VLOOKUP(B205,Properties!$A$2:$D$21,4,FALSE),"not on Properties"))</f>
      </c>
      <c r="F205" s="4"/>
    </row>
    <row r="206">
      <c r="A206" s="3"/>
      <c r="C206">
        <f>IF(B206="","",IFERROR(VLOOKUP(B206,Properties!$A$2:$D$21,4,FALSE),"not on Properties"))</f>
      </c>
      <c r="F206" s="4"/>
    </row>
    <row r="207">
      <c r="A207" s="3"/>
      <c r="C207">
        <f>IF(B207="","",IFERROR(VLOOKUP(B207,Properties!$A$2:$D$21,4,FALSE),"not on Properties"))</f>
      </c>
      <c r="F207" s="4"/>
    </row>
    <row r="208">
      <c r="A208" s="3"/>
      <c r="C208">
        <f>IF(B208="","",IFERROR(VLOOKUP(B208,Properties!$A$2:$D$21,4,FALSE),"not on Properties"))</f>
      </c>
      <c r="F208" s="4"/>
    </row>
    <row r="209">
      <c r="A209" s="3"/>
      <c r="C209">
        <f>IF(B209="","",IFERROR(VLOOKUP(B209,Properties!$A$2:$D$21,4,FALSE),"not on Properties"))</f>
      </c>
      <c r="F209" s="4"/>
    </row>
    <row r="210">
      <c r="A210" s="3"/>
      <c r="C210">
        <f>IF(B210="","",IFERROR(VLOOKUP(B210,Properties!$A$2:$D$21,4,FALSE),"not on Properties"))</f>
      </c>
      <c r="F210" s="4"/>
    </row>
    <row r="211">
      <c r="A211" s="3"/>
      <c r="C211">
        <f>IF(B211="","",IFERROR(VLOOKUP(B211,Properties!$A$2:$D$21,4,FALSE),"not on Properties"))</f>
      </c>
      <c r="F211" s="4"/>
    </row>
    <row r="212">
      <c r="A212" s="3"/>
      <c r="C212">
        <f>IF(B212="","",IFERROR(VLOOKUP(B212,Properties!$A$2:$D$21,4,FALSE),"not on Properties"))</f>
      </c>
      <c r="F212" s="4"/>
    </row>
    <row r="213">
      <c r="A213" s="3"/>
      <c r="C213">
        <f>IF(B213="","",IFERROR(VLOOKUP(B213,Properties!$A$2:$D$21,4,FALSE),"not on Properties"))</f>
      </c>
      <c r="F213" s="4"/>
    </row>
    <row r="214">
      <c r="A214" s="3"/>
      <c r="C214">
        <f>IF(B214="","",IFERROR(VLOOKUP(B214,Properties!$A$2:$D$21,4,FALSE),"not on Properties"))</f>
      </c>
      <c r="F214" s="4"/>
    </row>
    <row r="215">
      <c r="A215" s="3"/>
      <c r="C215">
        <f>IF(B215="","",IFERROR(VLOOKUP(B215,Properties!$A$2:$D$21,4,FALSE),"not on Properties"))</f>
      </c>
      <c r="F215" s="4"/>
    </row>
    <row r="216">
      <c r="A216" s="3"/>
      <c r="C216">
        <f>IF(B216="","",IFERROR(VLOOKUP(B216,Properties!$A$2:$D$21,4,FALSE),"not on Properties"))</f>
      </c>
      <c r="F216" s="4"/>
    </row>
    <row r="217">
      <c r="A217" s="3"/>
      <c r="C217">
        <f>IF(B217="","",IFERROR(VLOOKUP(B217,Properties!$A$2:$D$21,4,FALSE),"not on Properties"))</f>
      </c>
      <c r="F217" s="4"/>
    </row>
    <row r="218">
      <c r="A218" s="3"/>
      <c r="C218">
        <f>IF(B218="","",IFERROR(VLOOKUP(B218,Properties!$A$2:$D$21,4,FALSE),"not on Properties"))</f>
      </c>
      <c r="F218" s="4"/>
    </row>
    <row r="219">
      <c r="A219" s="3"/>
      <c r="C219">
        <f>IF(B219="","",IFERROR(VLOOKUP(B219,Properties!$A$2:$D$21,4,FALSE),"not on Properties"))</f>
      </c>
      <c r="F219" s="4"/>
    </row>
    <row r="220">
      <c r="A220" s="3"/>
      <c r="C220">
        <f>IF(B220="","",IFERROR(VLOOKUP(B220,Properties!$A$2:$D$21,4,FALSE),"not on Properties"))</f>
      </c>
      <c r="F220" s="4"/>
    </row>
    <row r="221">
      <c r="A221" s="3"/>
      <c r="C221">
        <f>IF(B221="","",IFERROR(VLOOKUP(B221,Properties!$A$2:$D$21,4,FALSE),"not on Properties"))</f>
      </c>
      <c r="F221" s="4"/>
    </row>
    <row r="222">
      <c r="A222" s="3"/>
      <c r="C222">
        <f>IF(B222="","",IFERROR(VLOOKUP(B222,Properties!$A$2:$D$21,4,FALSE),"not on Properties"))</f>
      </c>
      <c r="F222" s="4"/>
    </row>
    <row r="223">
      <c r="A223" s="3"/>
      <c r="C223">
        <f>IF(B223="","",IFERROR(VLOOKUP(B223,Properties!$A$2:$D$21,4,FALSE),"not on Properties"))</f>
      </c>
      <c r="F223" s="4"/>
    </row>
    <row r="224">
      <c r="A224" s="3"/>
      <c r="C224">
        <f>IF(B224="","",IFERROR(VLOOKUP(B224,Properties!$A$2:$D$21,4,FALSE),"not on Properties"))</f>
      </c>
      <c r="F224" s="4"/>
    </row>
    <row r="225">
      <c r="A225" s="3"/>
      <c r="C225">
        <f>IF(B225="","",IFERROR(VLOOKUP(B225,Properties!$A$2:$D$21,4,FALSE),"not on Properties"))</f>
      </c>
      <c r="F225" s="4"/>
    </row>
    <row r="226">
      <c r="A226" s="3"/>
      <c r="C226">
        <f>IF(B226="","",IFERROR(VLOOKUP(B226,Properties!$A$2:$D$21,4,FALSE),"not on Properties"))</f>
      </c>
      <c r="F226" s="4"/>
    </row>
    <row r="227">
      <c r="A227" s="3"/>
      <c r="C227">
        <f>IF(B227="","",IFERROR(VLOOKUP(B227,Properties!$A$2:$D$21,4,FALSE),"not on Properties"))</f>
      </c>
      <c r="F227" s="4"/>
    </row>
    <row r="228">
      <c r="A228" s="3"/>
      <c r="C228">
        <f>IF(B228="","",IFERROR(VLOOKUP(B228,Properties!$A$2:$D$21,4,FALSE),"not on Properties"))</f>
      </c>
      <c r="F228" s="4"/>
    </row>
    <row r="229">
      <c r="A229" s="3"/>
      <c r="C229">
        <f>IF(B229="","",IFERROR(VLOOKUP(B229,Properties!$A$2:$D$21,4,FALSE),"not on Properties"))</f>
      </c>
      <c r="F229" s="4"/>
    </row>
    <row r="230">
      <c r="A230" s="3"/>
      <c r="C230">
        <f>IF(B230="","",IFERROR(VLOOKUP(B230,Properties!$A$2:$D$21,4,FALSE),"not on Properties"))</f>
      </c>
      <c r="F230" s="4"/>
    </row>
    <row r="231">
      <c r="A231" s="3"/>
      <c r="C231">
        <f>IF(B231="","",IFERROR(VLOOKUP(B231,Properties!$A$2:$D$21,4,FALSE),"not on Properties"))</f>
      </c>
      <c r="F231" s="4"/>
    </row>
    <row r="232">
      <c r="A232" s="3"/>
      <c r="C232">
        <f>IF(B232="","",IFERROR(VLOOKUP(B232,Properties!$A$2:$D$21,4,FALSE),"not on Properties"))</f>
      </c>
      <c r="F232" s="4"/>
    </row>
    <row r="233">
      <c r="A233" s="3"/>
      <c r="C233">
        <f>IF(B233="","",IFERROR(VLOOKUP(B233,Properties!$A$2:$D$21,4,FALSE),"not on Properties"))</f>
      </c>
      <c r="F233" s="4"/>
    </row>
    <row r="234">
      <c r="A234" s="3"/>
      <c r="C234">
        <f>IF(B234="","",IFERROR(VLOOKUP(B234,Properties!$A$2:$D$21,4,FALSE),"not on Properties"))</f>
      </c>
      <c r="F234" s="4"/>
    </row>
    <row r="235">
      <c r="A235" s="3"/>
      <c r="C235">
        <f>IF(B235="","",IFERROR(VLOOKUP(B235,Properties!$A$2:$D$21,4,FALSE),"not on Properties"))</f>
      </c>
      <c r="F235" s="4"/>
    </row>
    <row r="236">
      <c r="A236" s="3"/>
      <c r="C236">
        <f>IF(B236="","",IFERROR(VLOOKUP(B236,Properties!$A$2:$D$21,4,FALSE),"not on Properties"))</f>
      </c>
      <c r="F236" s="4"/>
    </row>
    <row r="237">
      <c r="A237" s="3"/>
      <c r="C237">
        <f>IF(B237="","",IFERROR(VLOOKUP(B237,Properties!$A$2:$D$21,4,FALSE),"not on Properties"))</f>
      </c>
      <c r="F237" s="4"/>
    </row>
    <row r="238">
      <c r="A238" s="3"/>
      <c r="C238">
        <f>IF(B238="","",IFERROR(VLOOKUP(B238,Properties!$A$2:$D$21,4,FALSE),"not on Properties"))</f>
      </c>
      <c r="F238" s="4"/>
    </row>
    <row r="239">
      <c r="A239" s="3"/>
      <c r="C239">
        <f>IF(B239="","",IFERROR(VLOOKUP(B239,Properties!$A$2:$D$21,4,FALSE),"not on Properties"))</f>
      </c>
      <c r="F239" s="4"/>
    </row>
    <row r="240">
      <c r="A240" s="3"/>
      <c r="C240">
        <f>IF(B240="","",IFERROR(VLOOKUP(B240,Properties!$A$2:$D$21,4,FALSE),"not on Properties"))</f>
      </c>
      <c r="F240" s="4"/>
    </row>
    <row r="241">
      <c r="A241" s="3"/>
      <c r="C241">
        <f>IF(B241="","",IFERROR(VLOOKUP(B241,Properties!$A$2:$D$21,4,FALSE),"not on Properties"))</f>
      </c>
      <c r="F241" s="4"/>
    </row>
    <row r="242">
      <c r="A242" s="3"/>
      <c r="C242">
        <f>IF(B242="","",IFERROR(VLOOKUP(B242,Properties!$A$2:$D$21,4,FALSE),"not on Properties"))</f>
      </c>
      <c r="F242" s="4"/>
    </row>
    <row r="243">
      <c r="A243" s="3"/>
      <c r="C243">
        <f>IF(B243="","",IFERROR(VLOOKUP(B243,Properties!$A$2:$D$21,4,FALSE),"not on Properties"))</f>
      </c>
      <c r="F243" s="4"/>
    </row>
    <row r="244">
      <c r="A244" s="3"/>
      <c r="C244">
        <f>IF(B244="","",IFERROR(VLOOKUP(B244,Properties!$A$2:$D$21,4,FALSE),"not on Properties"))</f>
      </c>
      <c r="F244" s="4"/>
    </row>
    <row r="245">
      <c r="A245" s="3"/>
      <c r="C245">
        <f>IF(B245="","",IFERROR(VLOOKUP(B245,Properties!$A$2:$D$21,4,FALSE),"not on Properties"))</f>
      </c>
      <c r="F245" s="4"/>
    </row>
    <row r="246">
      <c r="A246" s="3"/>
      <c r="C246">
        <f>IF(B246="","",IFERROR(VLOOKUP(B246,Properties!$A$2:$D$21,4,FALSE),"not on Properties"))</f>
      </c>
      <c r="F246" s="4"/>
    </row>
    <row r="247">
      <c r="A247" s="3"/>
      <c r="C247">
        <f>IF(B247="","",IFERROR(VLOOKUP(B247,Properties!$A$2:$D$21,4,FALSE),"not on Properties"))</f>
      </c>
      <c r="F247" s="4"/>
    </row>
    <row r="248">
      <c r="A248" s="3"/>
      <c r="C248">
        <f>IF(B248="","",IFERROR(VLOOKUP(B248,Properties!$A$2:$D$21,4,FALSE),"not on Properties"))</f>
      </c>
      <c r="F248" s="4"/>
    </row>
    <row r="249">
      <c r="A249" s="3"/>
      <c r="C249">
        <f>IF(B249="","",IFERROR(VLOOKUP(B249,Properties!$A$2:$D$21,4,FALSE),"not on Properties"))</f>
      </c>
      <c r="F249" s="4"/>
    </row>
    <row r="250">
      <c r="A250" s="3"/>
      <c r="C250">
        <f>IF(B250="","",IFERROR(VLOOKUP(B250,Properties!$A$2:$D$21,4,FALSE),"not on Properties"))</f>
      </c>
      <c r="F250" s="4"/>
    </row>
    <row r="251">
      <c r="A251" s="3"/>
      <c r="C251">
        <f>IF(B251="","",IFERROR(VLOOKUP(B251,Properties!$A$2:$D$21,4,FALSE),"not on Properties"))</f>
      </c>
      <c r="F251" s="4"/>
    </row>
    <row r="252">
      <c r="A252" s="3"/>
      <c r="C252">
        <f>IF(B252="","",IFERROR(VLOOKUP(B252,Properties!$A$2:$D$21,4,FALSE),"not on Properties"))</f>
      </c>
      <c r="F252" s="4"/>
    </row>
    <row r="253">
      <c r="A253" s="3"/>
      <c r="C253">
        <f>IF(B253="","",IFERROR(VLOOKUP(B253,Properties!$A$2:$D$21,4,FALSE),"not on Properties"))</f>
      </c>
      <c r="F253" s="4"/>
    </row>
    <row r="254">
      <c r="A254" s="3"/>
      <c r="C254">
        <f>IF(B254="","",IFERROR(VLOOKUP(B254,Properties!$A$2:$D$21,4,FALSE),"not on Properties"))</f>
      </c>
      <c r="F254" s="4"/>
    </row>
    <row r="255">
      <c r="A255" s="3"/>
      <c r="C255">
        <f>IF(B255="","",IFERROR(VLOOKUP(B255,Properties!$A$2:$D$21,4,FALSE),"not on Properties"))</f>
      </c>
      <c r="F255" s="4"/>
    </row>
    <row r="256">
      <c r="A256" s="3"/>
      <c r="C256">
        <f>IF(B256="","",IFERROR(VLOOKUP(B256,Properties!$A$2:$D$21,4,FALSE),"not on Properties"))</f>
      </c>
      <c r="F256" s="4"/>
    </row>
    <row r="257">
      <c r="A257" s="3"/>
      <c r="C257">
        <f>IF(B257="","",IFERROR(VLOOKUP(B257,Properties!$A$2:$D$21,4,FALSE),"not on Properties"))</f>
      </c>
      <c r="F257" s="4"/>
    </row>
    <row r="258">
      <c r="A258" s="3"/>
      <c r="C258">
        <f>IF(B258="","",IFERROR(VLOOKUP(B258,Properties!$A$2:$D$21,4,FALSE),"not on Properties"))</f>
      </c>
      <c r="F258" s="4"/>
    </row>
    <row r="259">
      <c r="A259" s="3"/>
      <c r="C259">
        <f>IF(B259="","",IFERROR(VLOOKUP(B259,Properties!$A$2:$D$21,4,FALSE),"not on Properties"))</f>
      </c>
      <c r="F259" s="4"/>
    </row>
    <row r="260">
      <c r="A260" s="3"/>
      <c r="C260">
        <f>IF(B260="","",IFERROR(VLOOKUP(B260,Properties!$A$2:$D$21,4,FALSE),"not on Properties"))</f>
      </c>
      <c r="F260" s="4"/>
    </row>
    <row r="261">
      <c r="A261" s="3"/>
      <c r="C261">
        <f>IF(B261="","",IFERROR(VLOOKUP(B261,Properties!$A$2:$D$21,4,FALSE),"not on Properties"))</f>
      </c>
      <c r="F261" s="4"/>
    </row>
    <row r="262">
      <c r="A262" s="3"/>
      <c r="C262">
        <f>IF(B262="","",IFERROR(VLOOKUP(B262,Properties!$A$2:$D$21,4,FALSE),"not on Properties"))</f>
      </c>
      <c r="F262" s="4"/>
    </row>
    <row r="263">
      <c r="A263" s="3"/>
      <c r="C263">
        <f>IF(B263="","",IFERROR(VLOOKUP(B263,Properties!$A$2:$D$21,4,FALSE),"not on Properties"))</f>
      </c>
      <c r="F263" s="4"/>
    </row>
    <row r="264">
      <c r="A264" s="3"/>
      <c r="C264">
        <f>IF(B264="","",IFERROR(VLOOKUP(B264,Properties!$A$2:$D$21,4,FALSE),"not on Properties"))</f>
      </c>
      <c r="F264" s="4"/>
    </row>
    <row r="265">
      <c r="A265" s="3"/>
      <c r="C265">
        <f>IF(B265="","",IFERROR(VLOOKUP(B265,Properties!$A$2:$D$21,4,FALSE),"not on Properties"))</f>
      </c>
      <c r="F265" s="4"/>
    </row>
    <row r="266">
      <c r="A266" s="3"/>
      <c r="C266">
        <f>IF(B266="","",IFERROR(VLOOKUP(B266,Properties!$A$2:$D$21,4,FALSE),"not on Properties"))</f>
      </c>
      <c r="F266" s="4"/>
    </row>
    <row r="267">
      <c r="A267" s="3"/>
      <c r="C267">
        <f>IF(B267="","",IFERROR(VLOOKUP(B267,Properties!$A$2:$D$21,4,FALSE),"not on Properties"))</f>
      </c>
      <c r="F267" s="4"/>
    </row>
    <row r="268">
      <c r="A268" s="3"/>
      <c r="C268">
        <f>IF(B268="","",IFERROR(VLOOKUP(B268,Properties!$A$2:$D$21,4,FALSE),"not on Properties"))</f>
      </c>
      <c r="F268" s="4"/>
    </row>
    <row r="269">
      <c r="A269" s="3"/>
      <c r="C269">
        <f>IF(B269="","",IFERROR(VLOOKUP(B269,Properties!$A$2:$D$21,4,FALSE),"not on Properties"))</f>
      </c>
      <c r="F269" s="4"/>
    </row>
    <row r="270">
      <c r="A270" s="3"/>
      <c r="C270">
        <f>IF(B270="","",IFERROR(VLOOKUP(B270,Properties!$A$2:$D$21,4,FALSE),"not on Properties"))</f>
      </c>
      <c r="F270" s="4"/>
    </row>
    <row r="271">
      <c r="A271" s="3"/>
      <c r="C271">
        <f>IF(B271="","",IFERROR(VLOOKUP(B271,Properties!$A$2:$D$21,4,FALSE),"not on Properties"))</f>
      </c>
      <c r="F271" s="4"/>
    </row>
    <row r="272">
      <c r="A272" s="3"/>
      <c r="C272">
        <f>IF(B272="","",IFERROR(VLOOKUP(B272,Properties!$A$2:$D$21,4,FALSE),"not on Properties"))</f>
      </c>
      <c r="F272" s="4"/>
    </row>
    <row r="273">
      <c r="A273" s="3"/>
      <c r="C273">
        <f>IF(B273="","",IFERROR(VLOOKUP(B273,Properties!$A$2:$D$21,4,FALSE),"not on Properties"))</f>
      </c>
      <c r="F273" s="4"/>
    </row>
    <row r="274">
      <c r="A274" s="3"/>
      <c r="C274">
        <f>IF(B274="","",IFERROR(VLOOKUP(B274,Properties!$A$2:$D$21,4,FALSE),"not on Properties"))</f>
      </c>
      <c r="F274" s="4"/>
    </row>
    <row r="275">
      <c r="A275" s="3"/>
      <c r="C275">
        <f>IF(B275="","",IFERROR(VLOOKUP(B275,Properties!$A$2:$D$21,4,FALSE),"not on Properties"))</f>
      </c>
      <c r="F275" s="4"/>
    </row>
    <row r="276">
      <c r="A276" s="3"/>
      <c r="C276">
        <f>IF(B276="","",IFERROR(VLOOKUP(B276,Properties!$A$2:$D$21,4,FALSE),"not on Properties"))</f>
      </c>
      <c r="F276" s="4"/>
    </row>
    <row r="277">
      <c r="A277" s="3"/>
      <c r="C277">
        <f>IF(B277="","",IFERROR(VLOOKUP(B277,Properties!$A$2:$D$21,4,FALSE),"not on Properties"))</f>
      </c>
      <c r="F277" s="4"/>
    </row>
    <row r="278">
      <c r="A278" s="3"/>
      <c r="C278">
        <f>IF(B278="","",IFERROR(VLOOKUP(B278,Properties!$A$2:$D$21,4,FALSE),"not on Properties"))</f>
      </c>
      <c r="F278" s="4"/>
    </row>
    <row r="279">
      <c r="A279" s="3"/>
      <c r="C279">
        <f>IF(B279="","",IFERROR(VLOOKUP(B279,Properties!$A$2:$D$21,4,FALSE),"not on Properties"))</f>
      </c>
      <c r="F279" s="4"/>
    </row>
    <row r="280">
      <c r="A280" s="3"/>
      <c r="C280">
        <f>IF(B280="","",IFERROR(VLOOKUP(B280,Properties!$A$2:$D$21,4,FALSE),"not on Properties"))</f>
      </c>
      <c r="F280" s="4"/>
    </row>
    <row r="281">
      <c r="A281" s="3"/>
      <c r="C281">
        <f>IF(B281="","",IFERROR(VLOOKUP(B281,Properties!$A$2:$D$21,4,FALSE),"not on Properties"))</f>
      </c>
      <c r="F281" s="4"/>
    </row>
    <row r="282">
      <c r="A282" s="3"/>
      <c r="C282">
        <f>IF(B282="","",IFERROR(VLOOKUP(B282,Properties!$A$2:$D$21,4,FALSE),"not on Properties"))</f>
      </c>
      <c r="F282" s="4"/>
    </row>
    <row r="283">
      <c r="A283" s="3"/>
      <c r="C283">
        <f>IF(B283="","",IFERROR(VLOOKUP(B283,Properties!$A$2:$D$21,4,FALSE),"not on Properties"))</f>
      </c>
      <c r="F283" s="4"/>
    </row>
    <row r="284">
      <c r="A284" s="3"/>
      <c r="C284">
        <f>IF(B284="","",IFERROR(VLOOKUP(B284,Properties!$A$2:$D$21,4,FALSE),"not on Properties"))</f>
      </c>
      <c r="F284" s="4"/>
    </row>
    <row r="285">
      <c r="A285" s="3"/>
      <c r="C285">
        <f>IF(B285="","",IFERROR(VLOOKUP(B285,Properties!$A$2:$D$21,4,FALSE),"not on Properties"))</f>
      </c>
      <c r="F285" s="4"/>
    </row>
    <row r="286">
      <c r="A286" s="3"/>
      <c r="C286">
        <f>IF(B286="","",IFERROR(VLOOKUP(B286,Properties!$A$2:$D$21,4,FALSE),"not on Properties"))</f>
      </c>
      <c r="F286" s="4"/>
    </row>
    <row r="287">
      <c r="A287" s="3"/>
      <c r="C287">
        <f>IF(B287="","",IFERROR(VLOOKUP(B287,Properties!$A$2:$D$21,4,FALSE),"not on Properties"))</f>
      </c>
      <c r="F287" s="4"/>
    </row>
    <row r="288">
      <c r="A288" s="3"/>
      <c r="C288">
        <f>IF(B288="","",IFERROR(VLOOKUP(B288,Properties!$A$2:$D$21,4,FALSE),"not on Properties"))</f>
      </c>
      <c r="F288" s="4"/>
    </row>
    <row r="289">
      <c r="A289" s="3"/>
      <c r="C289">
        <f>IF(B289="","",IFERROR(VLOOKUP(B289,Properties!$A$2:$D$21,4,FALSE),"not on Properties"))</f>
      </c>
      <c r="F289" s="4"/>
    </row>
    <row r="290">
      <c r="A290" s="3"/>
      <c r="C290">
        <f>IF(B290="","",IFERROR(VLOOKUP(B290,Properties!$A$2:$D$21,4,FALSE),"not on Properties"))</f>
      </c>
      <c r="F290" s="4"/>
    </row>
    <row r="291">
      <c r="A291" s="3"/>
      <c r="C291">
        <f>IF(B291="","",IFERROR(VLOOKUP(B291,Properties!$A$2:$D$21,4,FALSE),"not on Properties"))</f>
      </c>
      <c r="F291" s="4"/>
    </row>
    <row r="292">
      <c r="A292" s="3"/>
      <c r="C292">
        <f>IF(B292="","",IFERROR(VLOOKUP(B292,Properties!$A$2:$D$21,4,FALSE),"not on Properties"))</f>
      </c>
      <c r="F292" s="4"/>
    </row>
    <row r="293">
      <c r="A293" s="3"/>
      <c r="C293">
        <f>IF(B293="","",IFERROR(VLOOKUP(B293,Properties!$A$2:$D$21,4,FALSE),"not on Properties"))</f>
      </c>
      <c r="F293" s="4"/>
    </row>
    <row r="294">
      <c r="A294" s="3"/>
      <c r="C294">
        <f>IF(B294="","",IFERROR(VLOOKUP(B294,Properties!$A$2:$D$21,4,FALSE),"not on Properties"))</f>
      </c>
      <c r="F294" s="4"/>
    </row>
    <row r="295">
      <c r="A295" s="3"/>
      <c r="C295">
        <f>IF(B295="","",IFERROR(VLOOKUP(B295,Properties!$A$2:$D$21,4,FALSE),"not on Properties"))</f>
      </c>
      <c r="F295" s="4"/>
    </row>
    <row r="296">
      <c r="A296" s="3"/>
      <c r="C296">
        <f>IF(B296="","",IFERROR(VLOOKUP(B296,Properties!$A$2:$D$21,4,FALSE),"not on Properties"))</f>
      </c>
      <c r="F296" s="4"/>
    </row>
    <row r="297">
      <c r="A297" s="3"/>
      <c r="C297">
        <f>IF(B297="","",IFERROR(VLOOKUP(B297,Properties!$A$2:$D$21,4,FALSE),"not on Properties"))</f>
      </c>
      <c r="F297" s="4"/>
    </row>
    <row r="298">
      <c r="A298" s="3"/>
      <c r="C298">
        <f>IF(B298="","",IFERROR(VLOOKUP(B298,Properties!$A$2:$D$21,4,FALSE),"not on Properties"))</f>
      </c>
      <c r="F298" s="4"/>
    </row>
    <row r="299">
      <c r="A299" s="3"/>
      <c r="C299">
        <f>IF(B299="","",IFERROR(VLOOKUP(B299,Properties!$A$2:$D$21,4,FALSE),"not on Properties"))</f>
      </c>
      <c r="F299" s="4"/>
    </row>
    <row r="300">
      <c r="A300" s="3"/>
      <c r="C300">
        <f>IF(B300="","",IFERROR(VLOOKUP(B300,Properties!$A$2:$D$21,4,FALSE),"not on Properties"))</f>
      </c>
      <c r="F300" s="4"/>
    </row>
    <row r="301">
      <c r="A301" s="3"/>
      <c r="C301">
        <f>IF(B301="","",IFERROR(VLOOKUP(B301,Properties!$A$2:$D$21,4,FALSE),"not on Properties"))</f>
      </c>
      <c r="F301" s="4"/>
    </row>
    <row r="303">
      <c r="E303" s="7" t="inlineStr">
        <is>
          <t xml:space="preserve">Total rent receivable</t>
        </is>
      </c>
      <c r="F303" s="8">
        <f>SUM(F2:F301)</f>
      </c>
    </row>
    <row r="305">
      <c r="A305" s="6" t="inlineStr">
        <is>
          <t xml:space="preserve">Rent receivable for the year, not rent banked — a receipt dated in the year goes in whether or not the tenant paid it. Property type fills itself in from the Properties tab; if it says not on Properties, the ref does not match.</t>
        </is>
      </c>
    </row>
  </sheetData>
  <dataValidations count="1">
    <dataValidation type="list" allowBlank="1" showInputMessage="1" showErrorMessage="1" sqref="B2:B301">
      <formula1>PropertyRefs</formula1>
    </dataValidation>
  </dataValidations>
</worksheet>
</file>

<file path=xl/worksheets/sheet4.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18" customWidth="1"/>
    <col min="3" max="3" width="14" customWidth="1"/>
    <col min="4" max="4" width="22" customWidth="1"/>
    <col min="5" max="5" width="26" customWidth="1"/>
    <col min="6" max="6" width="30" customWidth="1"/>
    <col min="7" max="7" width="11" customWidth="1"/>
    <col min="8" max="8" width="11" customWidth="1"/>
    <col min="9" max="9" width="11" customWidth="1"/>
    <col min="10" max="10" width="11" customWidth="1"/>
    <col min="11" max="11" width="15" customWidth="1"/>
    <col min="12" max="12" width="12" customWidth="1"/>
    <col min="13" max="13" width="44" customWidth="1"/>
  </cols>
  <sheetData>
    <row r="1">
      <c r="A1" s="1" t="inlineStr">
        <is>
          <t xml:space="preserve">Date</t>
        </is>
      </c>
      <c r="B1" s="1" t="inlineStr">
        <is>
          <t xml:space="preserve">Property</t>
        </is>
      </c>
      <c r="C1" s="1" t="inlineStr">
        <is>
          <t xml:space="preserve">Property type</t>
        </is>
      </c>
      <c r="D1" s="1" t="inlineStr">
        <is>
          <t xml:space="preserve">Supplier</t>
        </is>
      </c>
      <c r="E1" s="1" t="inlineStr">
        <is>
          <t xml:space="preserve">Description</t>
        </is>
      </c>
      <c r="F1" s="1" t="inlineStr">
        <is>
          <t xml:space="preserve">Category</t>
        </is>
      </c>
      <c r="G1" s="1" t="inlineStr">
        <is>
          <t xml:space="preserve">Net</t>
        </is>
      </c>
      <c r="H1" s="1" t="inlineStr">
        <is>
          <t xml:space="preserve">VAT</t>
        </is>
      </c>
      <c r="I1" s="1" t="inlineStr">
        <is>
          <t xml:space="preserve">Gross</t>
        </is>
      </c>
      <c r="J1" s="1" t="inlineStr">
        <is>
          <t xml:space="preserve">Let use %</t>
        </is>
      </c>
      <c r="K1" s="1" t="inlineStr">
        <is>
          <t xml:space="preserve">Allowable amount</t>
        </is>
      </c>
      <c r="L1" s="1" t="inlineStr">
        <is>
          <t xml:space="preserve">Receipt held</t>
        </is>
      </c>
      <c r="M1" s="1" t="inlineStr">
        <is>
          <t xml:space="preserve">Check</t>
        </is>
      </c>
    </row>
    <row r="2">
      <c r="A2" s="3"/>
      <c r="C2">
        <f>IF(B2="","",IFERROR(VLOOKUP(B2,Properties!$A$2:$D$21,4,FALSE),"not on Properties"))</f>
      </c>
      <c r="G2" s="4"/>
      <c r="H2" s="4"/>
      <c r="I2" s="4">
        <f>IF(COUNT(G2:H2)=0,"",SUM(G2:H2))</f>
      </c>
      <c r="J2" s="5"/>
      <c r="K2" s="4">
        <f>IF(G2="","",G2*IF(J2="",1,J2)*IF(AND(F2="Mortgage interest",C2="Residential",IFERROR(VLOOKUP(B2,Properties!$A$2:$F$21,6,FALSE),"")="No"),0,1))</f>
      </c>
      <c r="M2" s="6">
        <f>IF(B2="","",IF(ISNA(MATCH(B2,Properties!$A$2:$A$21,0)),"Property ref is not on the Properties tab",IF(AND(F2="Mortgage interest",C2="Residential",IFERROR(VLOOKUP(B2,Properties!$A$2:$F$21,6,FALSE),"")="No"),"Interest disallowed - this property has no RTB registration",IF(AND(F2="Mortgage interest",C2="Residential",IFERROR(VLOOKUP(B2,Properties!$A$2:$F$21,6,FALSE),"")=""),"Set the RTB registered column on Properties",IF(AND(F2="Pre-letting expenditure (S. 97A)",C2="Commercial"),"Pre-letting relief is residential only","")))))</f>
      </c>
    </row>
    <row r="3">
      <c r="A3" s="3"/>
      <c r="C3">
        <f>IF(B3="","",IFERROR(VLOOKUP(B3,Properties!$A$2:$D$21,4,FALSE),"not on Properties"))</f>
      </c>
      <c r="G3" s="4"/>
      <c r="H3" s="4"/>
      <c r="I3" s="4">
        <f>IF(COUNT(G3:H3)=0,"",SUM(G3:H3))</f>
      </c>
      <c r="J3" s="5"/>
      <c r="K3" s="4">
        <f>IF(G3="","",G3*IF(J3="",1,J3)*IF(AND(F3="Mortgage interest",C3="Residential",IFERROR(VLOOKUP(B3,Properties!$A$2:$F$21,6,FALSE),"")="No"),0,1))</f>
      </c>
      <c r="M3" s="6">
        <f>IF(B3="","",IF(ISNA(MATCH(B3,Properties!$A$2:$A$21,0)),"Property ref is not on the Properties tab",IF(AND(F3="Mortgage interest",C3="Residential",IFERROR(VLOOKUP(B3,Properties!$A$2:$F$21,6,FALSE),"")="No"),"Interest disallowed - this property has no RTB registration",IF(AND(F3="Mortgage interest",C3="Residential",IFERROR(VLOOKUP(B3,Properties!$A$2:$F$21,6,FALSE),"")=""),"Set the RTB registered column on Properties",IF(AND(F3="Pre-letting expenditure (S. 97A)",C3="Commercial"),"Pre-letting relief is residential only","")))))</f>
      </c>
    </row>
    <row r="4">
      <c r="A4" s="3"/>
      <c r="C4">
        <f>IF(B4="","",IFERROR(VLOOKUP(B4,Properties!$A$2:$D$21,4,FALSE),"not on Properties"))</f>
      </c>
      <c r="G4" s="4"/>
      <c r="H4" s="4"/>
      <c r="I4" s="4">
        <f>IF(COUNT(G4:H4)=0,"",SUM(G4:H4))</f>
      </c>
      <c r="J4" s="5"/>
      <c r="K4" s="4">
        <f>IF(G4="","",G4*IF(J4="",1,J4)*IF(AND(F4="Mortgage interest",C4="Residential",IFERROR(VLOOKUP(B4,Properties!$A$2:$F$21,6,FALSE),"")="No"),0,1))</f>
      </c>
      <c r="M4" s="6">
        <f>IF(B4="","",IF(ISNA(MATCH(B4,Properties!$A$2:$A$21,0)),"Property ref is not on the Properties tab",IF(AND(F4="Mortgage interest",C4="Residential",IFERROR(VLOOKUP(B4,Properties!$A$2:$F$21,6,FALSE),"")="No"),"Interest disallowed - this property has no RTB registration",IF(AND(F4="Mortgage interest",C4="Residential",IFERROR(VLOOKUP(B4,Properties!$A$2:$F$21,6,FALSE),"")=""),"Set the RTB registered column on Properties",IF(AND(F4="Pre-letting expenditure (S. 97A)",C4="Commercial"),"Pre-letting relief is residential only","")))))</f>
      </c>
    </row>
    <row r="5">
      <c r="A5" s="3"/>
      <c r="C5">
        <f>IF(B5="","",IFERROR(VLOOKUP(B5,Properties!$A$2:$D$21,4,FALSE),"not on Properties"))</f>
      </c>
      <c r="G5" s="4"/>
      <c r="H5" s="4"/>
      <c r="I5" s="4">
        <f>IF(COUNT(G5:H5)=0,"",SUM(G5:H5))</f>
      </c>
      <c r="J5" s="5"/>
      <c r="K5" s="4">
        <f>IF(G5="","",G5*IF(J5="",1,J5)*IF(AND(F5="Mortgage interest",C5="Residential",IFERROR(VLOOKUP(B5,Properties!$A$2:$F$21,6,FALSE),"")="No"),0,1))</f>
      </c>
      <c r="M5" s="6">
        <f>IF(B5="","",IF(ISNA(MATCH(B5,Properties!$A$2:$A$21,0)),"Property ref is not on the Properties tab",IF(AND(F5="Mortgage interest",C5="Residential",IFERROR(VLOOKUP(B5,Properties!$A$2:$F$21,6,FALSE),"")="No"),"Interest disallowed - this property has no RTB registration",IF(AND(F5="Mortgage interest",C5="Residential",IFERROR(VLOOKUP(B5,Properties!$A$2:$F$21,6,FALSE),"")=""),"Set the RTB registered column on Properties",IF(AND(F5="Pre-letting expenditure (S. 97A)",C5="Commercial"),"Pre-letting relief is residential only","")))))</f>
      </c>
    </row>
    <row r="6">
      <c r="A6" s="3"/>
      <c r="C6">
        <f>IF(B6="","",IFERROR(VLOOKUP(B6,Properties!$A$2:$D$21,4,FALSE),"not on Properties"))</f>
      </c>
      <c r="G6" s="4"/>
      <c r="H6" s="4"/>
      <c r="I6" s="4">
        <f>IF(COUNT(G6:H6)=0,"",SUM(G6:H6))</f>
      </c>
      <c r="J6" s="5"/>
      <c r="K6" s="4">
        <f>IF(G6="","",G6*IF(J6="",1,J6)*IF(AND(F6="Mortgage interest",C6="Residential",IFERROR(VLOOKUP(B6,Properties!$A$2:$F$21,6,FALSE),"")="No"),0,1))</f>
      </c>
      <c r="M6" s="6">
        <f>IF(B6="","",IF(ISNA(MATCH(B6,Properties!$A$2:$A$21,0)),"Property ref is not on the Properties tab",IF(AND(F6="Mortgage interest",C6="Residential",IFERROR(VLOOKUP(B6,Properties!$A$2:$F$21,6,FALSE),"")="No"),"Interest disallowed - this property has no RTB registration",IF(AND(F6="Mortgage interest",C6="Residential",IFERROR(VLOOKUP(B6,Properties!$A$2:$F$21,6,FALSE),"")=""),"Set the RTB registered column on Properties",IF(AND(F6="Pre-letting expenditure (S. 97A)",C6="Commercial"),"Pre-letting relief is residential only","")))))</f>
      </c>
    </row>
    <row r="7">
      <c r="A7" s="3"/>
      <c r="C7">
        <f>IF(B7="","",IFERROR(VLOOKUP(B7,Properties!$A$2:$D$21,4,FALSE),"not on Properties"))</f>
      </c>
      <c r="G7" s="4"/>
      <c r="H7" s="4"/>
      <c r="I7" s="4">
        <f>IF(COUNT(G7:H7)=0,"",SUM(G7:H7))</f>
      </c>
      <c r="J7" s="5"/>
      <c r="K7" s="4">
        <f>IF(G7="","",G7*IF(J7="",1,J7)*IF(AND(F7="Mortgage interest",C7="Residential",IFERROR(VLOOKUP(B7,Properties!$A$2:$F$21,6,FALSE),"")="No"),0,1))</f>
      </c>
      <c r="M7" s="6">
        <f>IF(B7="","",IF(ISNA(MATCH(B7,Properties!$A$2:$A$21,0)),"Property ref is not on the Properties tab",IF(AND(F7="Mortgage interest",C7="Residential",IFERROR(VLOOKUP(B7,Properties!$A$2:$F$21,6,FALSE),"")="No"),"Interest disallowed - this property has no RTB registration",IF(AND(F7="Mortgage interest",C7="Residential",IFERROR(VLOOKUP(B7,Properties!$A$2:$F$21,6,FALSE),"")=""),"Set the RTB registered column on Properties",IF(AND(F7="Pre-letting expenditure (S. 97A)",C7="Commercial"),"Pre-letting relief is residential only","")))))</f>
      </c>
    </row>
    <row r="8">
      <c r="A8" s="3"/>
      <c r="C8">
        <f>IF(B8="","",IFERROR(VLOOKUP(B8,Properties!$A$2:$D$21,4,FALSE),"not on Properties"))</f>
      </c>
      <c r="G8" s="4"/>
      <c r="H8" s="4"/>
      <c r="I8" s="4">
        <f>IF(COUNT(G8:H8)=0,"",SUM(G8:H8))</f>
      </c>
      <c r="J8" s="5"/>
      <c r="K8" s="4">
        <f>IF(G8="","",G8*IF(J8="",1,J8)*IF(AND(F8="Mortgage interest",C8="Residential",IFERROR(VLOOKUP(B8,Properties!$A$2:$F$21,6,FALSE),"")="No"),0,1))</f>
      </c>
      <c r="M8" s="6">
        <f>IF(B8="","",IF(ISNA(MATCH(B8,Properties!$A$2:$A$21,0)),"Property ref is not on the Properties tab",IF(AND(F8="Mortgage interest",C8="Residential",IFERROR(VLOOKUP(B8,Properties!$A$2:$F$21,6,FALSE),"")="No"),"Interest disallowed - this property has no RTB registration",IF(AND(F8="Mortgage interest",C8="Residential",IFERROR(VLOOKUP(B8,Properties!$A$2:$F$21,6,FALSE),"")=""),"Set the RTB registered column on Properties",IF(AND(F8="Pre-letting expenditure (S. 97A)",C8="Commercial"),"Pre-letting relief is residential only","")))))</f>
      </c>
    </row>
    <row r="9">
      <c r="A9" s="3"/>
      <c r="C9">
        <f>IF(B9="","",IFERROR(VLOOKUP(B9,Properties!$A$2:$D$21,4,FALSE),"not on Properties"))</f>
      </c>
      <c r="G9" s="4"/>
      <c r="H9" s="4"/>
      <c r="I9" s="4">
        <f>IF(COUNT(G9:H9)=0,"",SUM(G9:H9))</f>
      </c>
      <c r="J9" s="5"/>
      <c r="K9" s="4">
        <f>IF(G9="","",G9*IF(J9="",1,J9)*IF(AND(F9="Mortgage interest",C9="Residential",IFERROR(VLOOKUP(B9,Properties!$A$2:$F$21,6,FALSE),"")="No"),0,1))</f>
      </c>
      <c r="M9" s="6">
        <f>IF(B9="","",IF(ISNA(MATCH(B9,Properties!$A$2:$A$21,0)),"Property ref is not on the Properties tab",IF(AND(F9="Mortgage interest",C9="Residential",IFERROR(VLOOKUP(B9,Properties!$A$2:$F$21,6,FALSE),"")="No"),"Interest disallowed - this property has no RTB registration",IF(AND(F9="Mortgage interest",C9="Residential",IFERROR(VLOOKUP(B9,Properties!$A$2:$F$21,6,FALSE),"")=""),"Set the RTB registered column on Properties",IF(AND(F9="Pre-letting expenditure (S. 97A)",C9="Commercial"),"Pre-letting relief is residential only","")))))</f>
      </c>
    </row>
    <row r="10">
      <c r="A10" s="3"/>
      <c r="C10">
        <f>IF(B10="","",IFERROR(VLOOKUP(B10,Properties!$A$2:$D$21,4,FALSE),"not on Properties"))</f>
      </c>
      <c r="G10" s="4"/>
      <c r="H10" s="4"/>
      <c r="I10" s="4">
        <f>IF(COUNT(G10:H10)=0,"",SUM(G10:H10))</f>
      </c>
      <c r="J10" s="5"/>
      <c r="K10" s="4">
        <f>IF(G10="","",G10*IF(J10="",1,J10)*IF(AND(F10="Mortgage interest",C10="Residential",IFERROR(VLOOKUP(B10,Properties!$A$2:$F$21,6,FALSE),"")="No"),0,1))</f>
      </c>
      <c r="M10" s="6">
        <f>IF(B10="","",IF(ISNA(MATCH(B10,Properties!$A$2:$A$21,0)),"Property ref is not on the Properties tab",IF(AND(F10="Mortgage interest",C10="Residential",IFERROR(VLOOKUP(B10,Properties!$A$2:$F$21,6,FALSE),"")="No"),"Interest disallowed - this property has no RTB registration",IF(AND(F10="Mortgage interest",C10="Residential",IFERROR(VLOOKUP(B10,Properties!$A$2:$F$21,6,FALSE),"")=""),"Set the RTB registered column on Properties",IF(AND(F10="Pre-letting expenditure (S. 97A)",C10="Commercial"),"Pre-letting relief is residential only","")))))</f>
      </c>
    </row>
    <row r="11">
      <c r="A11" s="3"/>
      <c r="C11">
        <f>IF(B11="","",IFERROR(VLOOKUP(B11,Properties!$A$2:$D$21,4,FALSE),"not on Properties"))</f>
      </c>
      <c r="G11" s="4"/>
      <c r="H11" s="4"/>
      <c r="I11" s="4">
        <f>IF(COUNT(G11:H11)=0,"",SUM(G11:H11))</f>
      </c>
      <c r="J11" s="5"/>
      <c r="K11" s="4">
        <f>IF(G11="","",G11*IF(J11="",1,J11)*IF(AND(F11="Mortgage interest",C11="Residential",IFERROR(VLOOKUP(B11,Properties!$A$2:$F$21,6,FALSE),"")="No"),0,1))</f>
      </c>
      <c r="M11" s="6">
        <f>IF(B11="","",IF(ISNA(MATCH(B11,Properties!$A$2:$A$21,0)),"Property ref is not on the Properties tab",IF(AND(F11="Mortgage interest",C11="Residential",IFERROR(VLOOKUP(B11,Properties!$A$2:$F$21,6,FALSE),"")="No"),"Interest disallowed - this property has no RTB registration",IF(AND(F11="Mortgage interest",C11="Residential",IFERROR(VLOOKUP(B11,Properties!$A$2:$F$21,6,FALSE),"")=""),"Set the RTB registered column on Properties",IF(AND(F11="Pre-letting expenditure (S. 97A)",C11="Commercial"),"Pre-letting relief is residential only","")))))</f>
      </c>
    </row>
    <row r="12">
      <c r="A12" s="3"/>
      <c r="C12">
        <f>IF(B12="","",IFERROR(VLOOKUP(B12,Properties!$A$2:$D$21,4,FALSE),"not on Properties"))</f>
      </c>
      <c r="G12" s="4"/>
      <c r="H12" s="4"/>
      <c r="I12" s="4">
        <f>IF(COUNT(G12:H12)=0,"",SUM(G12:H12))</f>
      </c>
      <c r="J12" s="5"/>
      <c r="K12" s="4">
        <f>IF(G12="","",G12*IF(J12="",1,J12)*IF(AND(F12="Mortgage interest",C12="Residential",IFERROR(VLOOKUP(B12,Properties!$A$2:$F$21,6,FALSE),"")="No"),0,1))</f>
      </c>
      <c r="M12" s="6">
        <f>IF(B12="","",IF(ISNA(MATCH(B12,Properties!$A$2:$A$21,0)),"Property ref is not on the Properties tab",IF(AND(F12="Mortgage interest",C12="Residential",IFERROR(VLOOKUP(B12,Properties!$A$2:$F$21,6,FALSE),"")="No"),"Interest disallowed - this property has no RTB registration",IF(AND(F12="Mortgage interest",C12="Residential",IFERROR(VLOOKUP(B12,Properties!$A$2:$F$21,6,FALSE),"")=""),"Set the RTB registered column on Properties",IF(AND(F12="Pre-letting expenditure (S. 97A)",C12="Commercial"),"Pre-letting relief is residential only","")))))</f>
      </c>
    </row>
    <row r="13">
      <c r="A13" s="3"/>
      <c r="C13">
        <f>IF(B13="","",IFERROR(VLOOKUP(B13,Properties!$A$2:$D$21,4,FALSE),"not on Properties"))</f>
      </c>
      <c r="G13" s="4"/>
      <c r="H13" s="4"/>
      <c r="I13" s="4">
        <f>IF(COUNT(G13:H13)=0,"",SUM(G13:H13))</f>
      </c>
      <c r="J13" s="5"/>
      <c r="K13" s="4">
        <f>IF(G13="","",G13*IF(J13="",1,J13)*IF(AND(F13="Mortgage interest",C13="Residential",IFERROR(VLOOKUP(B13,Properties!$A$2:$F$21,6,FALSE),"")="No"),0,1))</f>
      </c>
      <c r="M13" s="6">
        <f>IF(B13="","",IF(ISNA(MATCH(B13,Properties!$A$2:$A$21,0)),"Property ref is not on the Properties tab",IF(AND(F13="Mortgage interest",C13="Residential",IFERROR(VLOOKUP(B13,Properties!$A$2:$F$21,6,FALSE),"")="No"),"Interest disallowed - this property has no RTB registration",IF(AND(F13="Mortgage interest",C13="Residential",IFERROR(VLOOKUP(B13,Properties!$A$2:$F$21,6,FALSE),"")=""),"Set the RTB registered column on Properties",IF(AND(F13="Pre-letting expenditure (S. 97A)",C13="Commercial"),"Pre-letting relief is residential only","")))))</f>
      </c>
    </row>
    <row r="14">
      <c r="A14" s="3"/>
      <c r="C14">
        <f>IF(B14="","",IFERROR(VLOOKUP(B14,Properties!$A$2:$D$21,4,FALSE),"not on Properties"))</f>
      </c>
      <c r="G14" s="4"/>
      <c r="H14" s="4"/>
      <c r="I14" s="4">
        <f>IF(COUNT(G14:H14)=0,"",SUM(G14:H14))</f>
      </c>
      <c r="J14" s="5"/>
      <c r="K14" s="4">
        <f>IF(G14="","",G14*IF(J14="",1,J14)*IF(AND(F14="Mortgage interest",C14="Residential",IFERROR(VLOOKUP(B14,Properties!$A$2:$F$21,6,FALSE),"")="No"),0,1))</f>
      </c>
      <c r="M14" s="6">
        <f>IF(B14="","",IF(ISNA(MATCH(B14,Properties!$A$2:$A$21,0)),"Property ref is not on the Properties tab",IF(AND(F14="Mortgage interest",C14="Residential",IFERROR(VLOOKUP(B14,Properties!$A$2:$F$21,6,FALSE),"")="No"),"Interest disallowed - this property has no RTB registration",IF(AND(F14="Mortgage interest",C14="Residential",IFERROR(VLOOKUP(B14,Properties!$A$2:$F$21,6,FALSE),"")=""),"Set the RTB registered column on Properties",IF(AND(F14="Pre-letting expenditure (S. 97A)",C14="Commercial"),"Pre-letting relief is residential only","")))))</f>
      </c>
    </row>
    <row r="15">
      <c r="A15" s="3"/>
      <c r="C15">
        <f>IF(B15="","",IFERROR(VLOOKUP(B15,Properties!$A$2:$D$21,4,FALSE),"not on Properties"))</f>
      </c>
      <c r="G15" s="4"/>
      <c r="H15" s="4"/>
      <c r="I15" s="4">
        <f>IF(COUNT(G15:H15)=0,"",SUM(G15:H15))</f>
      </c>
      <c r="J15" s="5"/>
      <c r="K15" s="4">
        <f>IF(G15="","",G15*IF(J15="",1,J15)*IF(AND(F15="Mortgage interest",C15="Residential",IFERROR(VLOOKUP(B15,Properties!$A$2:$F$21,6,FALSE),"")="No"),0,1))</f>
      </c>
      <c r="M15" s="6">
        <f>IF(B15="","",IF(ISNA(MATCH(B15,Properties!$A$2:$A$21,0)),"Property ref is not on the Properties tab",IF(AND(F15="Mortgage interest",C15="Residential",IFERROR(VLOOKUP(B15,Properties!$A$2:$F$21,6,FALSE),"")="No"),"Interest disallowed - this property has no RTB registration",IF(AND(F15="Mortgage interest",C15="Residential",IFERROR(VLOOKUP(B15,Properties!$A$2:$F$21,6,FALSE),"")=""),"Set the RTB registered column on Properties",IF(AND(F15="Pre-letting expenditure (S. 97A)",C15="Commercial"),"Pre-letting relief is residential only","")))))</f>
      </c>
    </row>
    <row r="16">
      <c r="A16" s="3"/>
      <c r="C16">
        <f>IF(B16="","",IFERROR(VLOOKUP(B16,Properties!$A$2:$D$21,4,FALSE),"not on Properties"))</f>
      </c>
      <c r="G16" s="4"/>
      <c r="H16" s="4"/>
      <c r="I16" s="4">
        <f>IF(COUNT(G16:H16)=0,"",SUM(G16:H16))</f>
      </c>
      <c r="J16" s="5"/>
      <c r="K16" s="4">
        <f>IF(G16="","",G16*IF(J16="",1,J16)*IF(AND(F16="Mortgage interest",C16="Residential",IFERROR(VLOOKUP(B16,Properties!$A$2:$F$21,6,FALSE),"")="No"),0,1))</f>
      </c>
      <c r="M16" s="6">
        <f>IF(B16="","",IF(ISNA(MATCH(B16,Properties!$A$2:$A$21,0)),"Property ref is not on the Properties tab",IF(AND(F16="Mortgage interest",C16="Residential",IFERROR(VLOOKUP(B16,Properties!$A$2:$F$21,6,FALSE),"")="No"),"Interest disallowed - this property has no RTB registration",IF(AND(F16="Mortgage interest",C16="Residential",IFERROR(VLOOKUP(B16,Properties!$A$2:$F$21,6,FALSE),"")=""),"Set the RTB registered column on Properties",IF(AND(F16="Pre-letting expenditure (S. 97A)",C16="Commercial"),"Pre-letting relief is residential only","")))))</f>
      </c>
    </row>
    <row r="17">
      <c r="A17" s="3"/>
      <c r="C17">
        <f>IF(B17="","",IFERROR(VLOOKUP(B17,Properties!$A$2:$D$21,4,FALSE),"not on Properties"))</f>
      </c>
      <c r="G17" s="4"/>
      <c r="H17" s="4"/>
      <c r="I17" s="4">
        <f>IF(COUNT(G17:H17)=0,"",SUM(G17:H17))</f>
      </c>
      <c r="J17" s="5"/>
      <c r="K17" s="4">
        <f>IF(G17="","",G17*IF(J17="",1,J17)*IF(AND(F17="Mortgage interest",C17="Residential",IFERROR(VLOOKUP(B17,Properties!$A$2:$F$21,6,FALSE),"")="No"),0,1))</f>
      </c>
      <c r="M17" s="6">
        <f>IF(B17="","",IF(ISNA(MATCH(B17,Properties!$A$2:$A$21,0)),"Property ref is not on the Properties tab",IF(AND(F17="Mortgage interest",C17="Residential",IFERROR(VLOOKUP(B17,Properties!$A$2:$F$21,6,FALSE),"")="No"),"Interest disallowed - this property has no RTB registration",IF(AND(F17="Mortgage interest",C17="Residential",IFERROR(VLOOKUP(B17,Properties!$A$2:$F$21,6,FALSE),"")=""),"Set the RTB registered column on Properties",IF(AND(F17="Pre-letting expenditure (S. 97A)",C17="Commercial"),"Pre-letting relief is residential only","")))))</f>
      </c>
    </row>
    <row r="18">
      <c r="A18" s="3"/>
      <c r="C18">
        <f>IF(B18="","",IFERROR(VLOOKUP(B18,Properties!$A$2:$D$21,4,FALSE),"not on Properties"))</f>
      </c>
      <c r="G18" s="4"/>
      <c r="H18" s="4"/>
      <c r="I18" s="4">
        <f>IF(COUNT(G18:H18)=0,"",SUM(G18:H18))</f>
      </c>
      <c r="J18" s="5"/>
      <c r="K18" s="4">
        <f>IF(G18="","",G18*IF(J18="",1,J18)*IF(AND(F18="Mortgage interest",C18="Residential",IFERROR(VLOOKUP(B18,Properties!$A$2:$F$21,6,FALSE),"")="No"),0,1))</f>
      </c>
      <c r="M18" s="6">
        <f>IF(B18="","",IF(ISNA(MATCH(B18,Properties!$A$2:$A$21,0)),"Property ref is not on the Properties tab",IF(AND(F18="Mortgage interest",C18="Residential",IFERROR(VLOOKUP(B18,Properties!$A$2:$F$21,6,FALSE),"")="No"),"Interest disallowed - this property has no RTB registration",IF(AND(F18="Mortgage interest",C18="Residential",IFERROR(VLOOKUP(B18,Properties!$A$2:$F$21,6,FALSE),"")=""),"Set the RTB registered column on Properties",IF(AND(F18="Pre-letting expenditure (S. 97A)",C18="Commercial"),"Pre-letting relief is residential only","")))))</f>
      </c>
    </row>
    <row r="19">
      <c r="A19" s="3"/>
      <c r="C19">
        <f>IF(B19="","",IFERROR(VLOOKUP(B19,Properties!$A$2:$D$21,4,FALSE),"not on Properties"))</f>
      </c>
      <c r="G19" s="4"/>
      <c r="H19" s="4"/>
      <c r="I19" s="4">
        <f>IF(COUNT(G19:H19)=0,"",SUM(G19:H19))</f>
      </c>
      <c r="J19" s="5"/>
      <c r="K19" s="4">
        <f>IF(G19="","",G19*IF(J19="",1,J19)*IF(AND(F19="Mortgage interest",C19="Residential",IFERROR(VLOOKUP(B19,Properties!$A$2:$F$21,6,FALSE),"")="No"),0,1))</f>
      </c>
      <c r="M19" s="6">
        <f>IF(B19="","",IF(ISNA(MATCH(B19,Properties!$A$2:$A$21,0)),"Property ref is not on the Properties tab",IF(AND(F19="Mortgage interest",C19="Residential",IFERROR(VLOOKUP(B19,Properties!$A$2:$F$21,6,FALSE),"")="No"),"Interest disallowed - this property has no RTB registration",IF(AND(F19="Mortgage interest",C19="Residential",IFERROR(VLOOKUP(B19,Properties!$A$2:$F$21,6,FALSE),"")=""),"Set the RTB registered column on Properties",IF(AND(F19="Pre-letting expenditure (S. 97A)",C19="Commercial"),"Pre-letting relief is residential only","")))))</f>
      </c>
    </row>
    <row r="20">
      <c r="A20" s="3"/>
      <c r="C20">
        <f>IF(B20="","",IFERROR(VLOOKUP(B20,Properties!$A$2:$D$21,4,FALSE),"not on Properties"))</f>
      </c>
      <c r="G20" s="4"/>
      <c r="H20" s="4"/>
      <c r="I20" s="4">
        <f>IF(COUNT(G20:H20)=0,"",SUM(G20:H20))</f>
      </c>
      <c r="J20" s="5"/>
      <c r="K20" s="4">
        <f>IF(G20="","",G20*IF(J20="",1,J20)*IF(AND(F20="Mortgage interest",C20="Residential",IFERROR(VLOOKUP(B20,Properties!$A$2:$F$21,6,FALSE),"")="No"),0,1))</f>
      </c>
      <c r="M20" s="6">
        <f>IF(B20="","",IF(ISNA(MATCH(B20,Properties!$A$2:$A$21,0)),"Property ref is not on the Properties tab",IF(AND(F20="Mortgage interest",C20="Residential",IFERROR(VLOOKUP(B20,Properties!$A$2:$F$21,6,FALSE),"")="No"),"Interest disallowed - this property has no RTB registration",IF(AND(F20="Mortgage interest",C20="Residential",IFERROR(VLOOKUP(B20,Properties!$A$2:$F$21,6,FALSE),"")=""),"Set the RTB registered column on Properties",IF(AND(F20="Pre-letting expenditure (S. 97A)",C20="Commercial"),"Pre-letting relief is residential only","")))))</f>
      </c>
    </row>
    <row r="21">
      <c r="A21" s="3"/>
      <c r="C21">
        <f>IF(B21="","",IFERROR(VLOOKUP(B21,Properties!$A$2:$D$21,4,FALSE),"not on Properties"))</f>
      </c>
      <c r="G21" s="4"/>
      <c r="H21" s="4"/>
      <c r="I21" s="4">
        <f>IF(COUNT(G21:H21)=0,"",SUM(G21:H21))</f>
      </c>
      <c r="J21" s="5"/>
      <c r="K21" s="4">
        <f>IF(G21="","",G21*IF(J21="",1,J21)*IF(AND(F21="Mortgage interest",C21="Residential",IFERROR(VLOOKUP(B21,Properties!$A$2:$F$21,6,FALSE),"")="No"),0,1))</f>
      </c>
      <c r="M21" s="6">
        <f>IF(B21="","",IF(ISNA(MATCH(B21,Properties!$A$2:$A$21,0)),"Property ref is not on the Properties tab",IF(AND(F21="Mortgage interest",C21="Residential",IFERROR(VLOOKUP(B21,Properties!$A$2:$F$21,6,FALSE),"")="No"),"Interest disallowed - this property has no RTB registration",IF(AND(F21="Mortgage interest",C21="Residential",IFERROR(VLOOKUP(B21,Properties!$A$2:$F$21,6,FALSE),"")=""),"Set the RTB registered column on Properties",IF(AND(F21="Pre-letting expenditure (S. 97A)",C21="Commercial"),"Pre-letting relief is residential only","")))))</f>
      </c>
    </row>
    <row r="22">
      <c r="A22" s="3"/>
      <c r="C22">
        <f>IF(B22="","",IFERROR(VLOOKUP(B22,Properties!$A$2:$D$21,4,FALSE),"not on Properties"))</f>
      </c>
      <c r="G22" s="4"/>
      <c r="H22" s="4"/>
      <c r="I22" s="4">
        <f>IF(COUNT(G22:H22)=0,"",SUM(G22:H22))</f>
      </c>
      <c r="J22" s="5"/>
      <c r="K22" s="4">
        <f>IF(G22="","",G22*IF(J22="",1,J22)*IF(AND(F22="Mortgage interest",C22="Residential",IFERROR(VLOOKUP(B22,Properties!$A$2:$F$21,6,FALSE),"")="No"),0,1))</f>
      </c>
      <c r="M22" s="6">
        <f>IF(B22="","",IF(ISNA(MATCH(B22,Properties!$A$2:$A$21,0)),"Property ref is not on the Properties tab",IF(AND(F22="Mortgage interest",C22="Residential",IFERROR(VLOOKUP(B22,Properties!$A$2:$F$21,6,FALSE),"")="No"),"Interest disallowed - this property has no RTB registration",IF(AND(F22="Mortgage interest",C22="Residential",IFERROR(VLOOKUP(B22,Properties!$A$2:$F$21,6,FALSE),"")=""),"Set the RTB registered column on Properties",IF(AND(F22="Pre-letting expenditure (S. 97A)",C22="Commercial"),"Pre-letting relief is residential only","")))))</f>
      </c>
    </row>
    <row r="23">
      <c r="A23" s="3"/>
      <c r="C23">
        <f>IF(B23="","",IFERROR(VLOOKUP(B23,Properties!$A$2:$D$21,4,FALSE),"not on Properties"))</f>
      </c>
      <c r="G23" s="4"/>
      <c r="H23" s="4"/>
      <c r="I23" s="4">
        <f>IF(COUNT(G23:H23)=0,"",SUM(G23:H23))</f>
      </c>
      <c r="J23" s="5"/>
      <c r="K23" s="4">
        <f>IF(G23="","",G23*IF(J23="",1,J23)*IF(AND(F23="Mortgage interest",C23="Residential",IFERROR(VLOOKUP(B23,Properties!$A$2:$F$21,6,FALSE),"")="No"),0,1))</f>
      </c>
      <c r="M23" s="6">
        <f>IF(B23="","",IF(ISNA(MATCH(B23,Properties!$A$2:$A$21,0)),"Property ref is not on the Properties tab",IF(AND(F23="Mortgage interest",C23="Residential",IFERROR(VLOOKUP(B23,Properties!$A$2:$F$21,6,FALSE),"")="No"),"Interest disallowed - this property has no RTB registration",IF(AND(F23="Mortgage interest",C23="Residential",IFERROR(VLOOKUP(B23,Properties!$A$2:$F$21,6,FALSE),"")=""),"Set the RTB registered column on Properties",IF(AND(F23="Pre-letting expenditure (S. 97A)",C23="Commercial"),"Pre-letting relief is residential only","")))))</f>
      </c>
    </row>
    <row r="24">
      <c r="A24" s="3"/>
      <c r="C24">
        <f>IF(B24="","",IFERROR(VLOOKUP(B24,Properties!$A$2:$D$21,4,FALSE),"not on Properties"))</f>
      </c>
      <c r="G24" s="4"/>
      <c r="H24" s="4"/>
      <c r="I24" s="4">
        <f>IF(COUNT(G24:H24)=0,"",SUM(G24:H24))</f>
      </c>
      <c r="J24" s="5"/>
      <c r="K24" s="4">
        <f>IF(G24="","",G24*IF(J24="",1,J24)*IF(AND(F24="Mortgage interest",C24="Residential",IFERROR(VLOOKUP(B24,Properties!$A$2:$F$21,6,FALSE),"")="No"),0,1))</f>
      </c>
      <c r="M24" s="6">
        <f>IF(B24="","",IF(ISNA(MATCH(B24,Properties!$A$2:$A$21,0)),"Property ref is not on the Properties tab",IF(AND(F24="Mortgage interest",C24="Residential",IFERROR(VLOOKUP(B24,Properties!$A$2:$F$21,6,FALSE),"")="No"),"Interest disallowed - this property has no RTB registration",IF(AND(F24="Mortgage interest",C24="Residential",IFERROR(VLOOKUP(B24,Properties!$A$2:$F$21,6,FALSE),"")=""),"Set the RTB registered column on Properties",IF(AND(F24="Pre-letting expenditure (S. 97A)",C24="Commercial"),"Pre-letting relief is residential only","")))))</f>
      </c>
    </row>
    <row r="25">
      <c r="A25" s="3"/>
      <c r="C25">
        <f>IF(B25="","",IFERROR(VLOOKUP(B25,Properties!$A$2:$D$21,4,FALSE),"not on Properties"))</f>
      </c>
      <c r="G25" s="4"/>
      <c r="H25" s="4"/>
      <c r="I25" s="4">
        <f>IF(COUNT(G25:H25)=0,"",SUM(G25:H25))</f>
      </c>
      <c r="J25" s="5"/>
      <c r="K25" s="4">
        <f>IF(G25="","",G25*IF(J25="",1,J25)*IF(AND(F25="Mortgage interest",C25="Residential",IFERROR(VLOOKUP(B25,Properties!$A$2:$F$21,6,FALSE),"")="No"),0,1))</f>
      </c>
      <c r="M25" s="6">
        <f>IF(B25="","",IF(ISNA(MATCH(B25,Properties!$A$2:$A$21,0)),"Property ref is not on the Properties tab",IF(AND(F25="Mortgage interest",C25="Residential",IFERROR(VLOOKUP(B25,Properties!$A$2:$F$21,6,FALSE),"")="No"),"Interest disallowed - this property has no RTB registration",IF(AND(F25="Mortgage interest",C25="Residential",IFERROR(VLOOKUP(B25,Properties!$A$2:$F$21,6,FALSE),"")=""),"Set the RTB registered column on Properties",IF(AND(F25="Pre-letting expenditure (S. 97A)",C25="Commercial"),"Pre-letting relief is residential only","")))))</f>
      </c>
    </row>
    <row r="26">
      <c r="A26" s="3"/>
      <c r="C26">
        <f>IF(B26="","",IFERROR(VLOOKUP(B26,Properties!$A$2:$D$21,4,FALSE),"not on Properties"))</f>
      </c>
      <c r="G26" s="4"/>
      <c r="H26" s="4"/>
      <c r="I26" s="4">
        <f>IF(COUNT(G26:H26)=0,"",SUM(G26:H26))</f>
      </c>
      <c r="J26" s="5"/>
      <c r="K26" s="4">
        <f>IF(G26="","",G26*IF(J26="",1,J26)*IF(AND(F26="Mortgage interest",C26="Residential",IFERROR(VLOOKUP(B26,Properties!$A$2:$F$21,6,FALSE),"")="No"),0,1))</f>
      </c>
      <c r="M26" s="6">
        <f>IF(B26="","",IF(ISNA(MATCH(B26,Properties!$A$2:$A$21,0)),"Property ref is not on the Properties tab",IF(AND(F26="Mortgage interest",C26="Residential",IFERROR(VLOOKUP(B26,Properties!$A$2:$F$21,6,FALSE),"")="No"),"Interest disallowed - this property has no RTB registration",IF(AND(F26="Mortgage interest",C26="Residential",IFERROR(VLOOKUP(B26,Properties!$A$2:$F$21,6,FALSE),"")=""),"Set the RTB registered column on Properties",IF(AND(F26="Pre-letting expenditure (S. 97A)",C26="Commercial"),"Pre-letting relief is residential only","")))))</f>
      </c>
    </row>
    <row r="27">
      <c r="A27" s="3"/>
      <c r="C27">
        <f>IF(B27="","",IFERROR(VLOOKUP(B27,Properties!$A$2:$D$21,4,FALSE),"not on Properties"))</f>
      </c>
      <c r="G27" s="4"/>
      <c r="H27" s="4"/>
      <c r="I27" s="4">
        <f>IF(COUNT(G27:H27)=0,"",SUM(G27:H27))</f>
      </c>
      <c r="J27" s="5"/>
      <c r="K27" s="4">
        <f>IF(G27="","",G27*IF(J27="",1,J27)*IF(AND(F27="Mortgage interest",C27="Residential",IFERROR(VLOOKUP(B27,Properties!$A$2:$F$21,6,FALSE),"")="No"),0,1))</f>
      </c>
      <c r="M27" s="6">
        <f>IF(B27="","",IF(ISNA(MATCH(B27,Properties!$A$2:$A$21,0)),"Property ref is not on the Properties tab",IF(AND(F27="Mortgage interest",C27="Residential",IFERROR(VLOOKUP(B27,Properties!$A$2:$F$21,6,FALSE),"")="No"),"Interest disallowed - this property has no RTB registration",IF(AND(F27="Mortgage interest",C27="Residential",IFERROR(VLOOKUP(B27,Properties!$A$2:$F$21,6,FALSE),"")=""),"Set the RTB registered column on Properties",IF(AND(F27="Pre-letting expenditure (S. 97A)",C27="Commercial"),"Pre-letting relief is residential only","")))))</f>
      </c>
    </row>
    <row r="28">
      <c r="A28" s="3"/>
      <c r="C28">
        <f>IF(B28="","",IFERROR(VLOOKUP(B28,Properties!$A$2:$D$21,4,FALSE),"not on Properties"))</f>
      </c>
      <c r="G28" s="4"/>
      <c r="H28" s="4"/>
      <c r="I28" s="4">
        <f>IF(COUNT(G28:H28)=0,"",SUM(G28:H28))</f>
      </c>
      <c r="J28" s="5"/>
      <c r="K28" s="4">
        <f>IF(G28="","",G28*IF(J28="",1,J28)*IF(AND(F28="Mortgage interest",C28="Residential",IFERROR(VLOOKUP(B28,Properties!$A$2:$F$21,6,FALSE),"")="No"),0,1))</f>
      </c>
      <c r="M28" s="6">
        <f>IF(B28="","",IF(ISNA(MATCH(B28,Properties!$A$2:$A$21,0)),"Property ref is not on the Properties tab",IF(AND(F28="Mortgage interest",C28="Residential",IFERROR(VLOOKUP(B28,Properties!$A$2:$F$21,6,FALSE),"")="No"),"Interest disallowed - this property has no RTB registration",IF(AND(F28="Mortgage interest",C28="Residential",IFERROR(VLOOKUP(B28,Properties!$A$2:$F$21,6,FALSE),"")=""),"Set the RTB registered column on Properties",IF(AND(F28="Pre-letting expenditure (S. 97A)",C28="Commercial"),"Pre-letting relief is residential only","")))))</f>
      </c>
    </row>
    <row r="29">
      <c r="A29" s="3"/>
      <c r="C29">
        <f>IF(B29="","",IFERROR(VLOOKUP(B29,Properties!$A$2:$D$21,4,FALSE),"not on Properties"))</f>
      </c>
      <c r="G29" s="4"/>
      <c r="H29" s="4"/>
      <c r="I29" s="4">
        <f>IF(COUNT(G29:H29)=0,"",SUM(G29:H29))</f>
      </c>
      <c r="J29" s="5"/>
      <c r="K29" s="4">
        <f>IF(G29="","",G29*IF(J29="",1,J29)*IF(AND(F29="Mortgage interest",C29="Residential",IFERROR(VLOOKUP(B29,Properties!$A$2:$F$21,6,FALSE),"")="No"),0,1))</f>
      </c>
      <c r="M29" s="6">
        <f>IF(B29="","",IF(ISNA(MATCH(B29,Properties!$A$2:$A$21,0)),"Property ref is not on the Properties tab",IF(AND(F29="Mortgage interest",C29="Residential",IFERROR(VLOOKUP(B29,Properties!$A$2:$F$21,6,FALSE),"")="No"),"Interest disallowed - this property has no RTB registration",IF(AND(F29="Mortgage interest",C29="Residential",IFERROR(VLOOKUP(B29,Properties!$A$2:$F$21,6,FALSE),"")=""),"Set the RTB registered column on Properties",IF(AND(F29="Pre-letting expenditure (S. 97A)",C29="Commercial"),"Pre-letting relief is residential only","")))))</f>
      </c>
    </row>
    <row r="30">
      <c r="A30" s="3"/>
      <c r="C30">
        <f>IF(B30="","",IFERROR(VLOOKUP(B30,Properties!$A$2:$D$21,4,FALSE),"not on Properties"))</f>
      </c>
      <c r="G30" s="4"/>
      <c r="H30" s="4"/>
      <c r="I30" s="4">
        <f>IF(COUNT(G30:H30)=0,"",SUM(G30:H30))</f>
      </c>
      <c r="J30" s="5"/>
      <c r="K30" s="4">
        <f>IF(G30="","",G30*IF(J30="",1,J30)*IF(AND(F30="Mortgage interest",C30="Residential",IFERROR(VLOOKUP(B30,Properties!$A$2:$F$21,6,FALSE),"")="No"),0,1))</f>
      </c>
      <c r="M30" s="6">
        <f>IF(B30="","",IF(ISNA(MATCH(B30,Properties!$A$2:$A$21,0)),"Property ref is not on the Properties tab",IF(AND(F30="Mortgage interest",C30="Residential",IFERROR(VLOOKUP(B30,Properties!$A$2:$F$21,6,FALSE),"")="No"),"Interest disallowed - this property has no RTB registration",IF(AND(F30="Mortgage interest",C30="Residential",IFERROR(VLOOKUP(B30,Properties!$A$2:$F$21,6,FALSE),"")=""),"Set the RTB registered column on Properties",IF(AND(F30="Pre-letting expenditure (S. 97A)",C30="Commercial"),"Pre-letting relief is residential only","")))))</f>
      </c>
    </row>
    <row r="31">
      <c r="A31" s="3"/>
      <c r="C31">
        <f>IF(B31="","",IFERROR(VLOOKUP(B31,Properties!$A$2:$D$21,4,FALSE),"not on Properties"))</f>
      </c>
      <c r="G31" s="4"/>
      <c r="H31" s="4"/>
      <c r="I31" s="4">
        <f>IF(COUNT(G31:H31)=0,"",SUM(G31:H31))</f>
      </c>
      <c r="J31" s="5"/>
      <c r="K31" s="4">
        <f>IF(G31="","",G31*IF(J31="",1,J31)*IF(AND(F31="Mortgage interest",C31="Residential",IFERROR(VLOOKUP(B31,Properties!$A$2:$F$21,6,FALSE),"")="No"),0,1))</f>
      </c>
      <c r="M31" s="6">
        <f>IF(B31="","",IF(ISNA(MATCH(B31,Properties!$A$2:$A$21,0)),"Property ref is not on the Properties tab",IF(AND(F31="Mortgage interest",C31="Residential",IFERROR(VLOOKUP(B31,Properties!$A$2:$F$21,6,FALSE),"")="No"),"Interest disallowed - this property has no RTB registration",IF(AND(F31="Mortgage interest",C31="Residential",IFERROR(VLOOKUP(B31,Properties!$A$2:$F$21,6,FALSE),"")=""),"Set the RTB registered column on Properties",IF(AND(F31="Pre-letting expenditure (S. 97A)",C31="Commercial"),"Pre-letting relief is residential only","")))))</f>
      </c>
    </row>
    <row r="32">
      <c r="A32" s="3"/>
      <c r="C32">
        <f>IF(B32="","",IFERROR(VLOOKUP(B32,Properties!$A$2:$D$21,4,FALSE),"not on Properties"))</f>
      </c>
      <c r="G32" s="4"/>
      <c r="H32" s="4"/>
      <c r="I32" s="4">
        <f>IF(COUNT(G32:H32)=0,"",SUM(G32:H32))</f>
      </c>
      <c r="J32" s="5"/>
      <c r="K32" s="4">
        <f>IF(G32="","",G32*IF(J32="",1,J32)*IF(AND(F32="Mortgage interest",C32="Residential",IFERROR(VLOOKUP(B32,Properties!$A$2:$F$21,6,FALSE),"")="No"),0,1))</f>
      </c>
      <c r="M32" s="6">
        <f>IF(B32="","",IF(ISNA(MATCH(B32,Properties!$A$2:$A$21,0)),"Property ref is not on the Properties tab",IF(AND(F32="Mortgage interest",C32="Residential",IFERROR(VLOOKUP(B32,Properties!$A$2:$F$21,6,FALSE),"")="No"),"Interest disallowed - this property has no RTB registration",IF(AND(F32="Mortgage interest",C32="Residential",IFERROR(VLOOKUP(B32,Properties!$A$2:$F$21,6,FALSE),"")=""),"Set the RTB registered column on Properties",IF(AND(F32="Pre-letting expenditure (S. 97A)",C32="Commercial"),"Pre-letting relief is residential only","")))))</f>
      </c>
    </row>
    <row r="33">
      <c r="A33" s="3"/>
      <c r="C33">
        <f>IF(B33="","",IFERROR(VLOOKUP(B33,Properties!$A$2:$D$21,4,FALSE),"not on Properties"))</f>
      </c>
      <c r="G33" s="4"/>
      <c r="H33" s="4"/>
      <c r="I33" s="4">
        <f>IF(COUNT(G33:H33)=0,"",SUM(G33:H33))</f>
      </c>
      <c r="J33" s="5"/>
      <c r="K33" s="4">
        <f>IF(G33="","",G33*IF(J33="",1,J33)*IF(AND(F33="Mortgage interest",C33="Residential",IFERROR(VLOOKUP(B33,Properties!$A$2:$F$21,6,FALSE),"")="No"),0,1))</f>
      </c>
      <c r="M33" s="6">
        <f>IF(B33="","",IF(ISNA(MATCH(B33,Properties!$A$2:$A$21,0)),"Property ref is not on the Properties tab",IF(AND(F33="Mortgage interest",C33="Residential",IFERROR(VLOOKUP(B33,Properties!$A$2:$F$21,6,FALSE),"")="No"),"Interest disallowed - this property has no RTB registration",IF(AND(F33="Mortgage interest",C33="Residential",IFERROR(VLOOKUP(B33,Properties!$A$2:$F$21,6,FALSE),"")=""),"Set the RTB registered column on Properties",IF(AND(F33="Pre-letting expenditure (S. 97A)",C33="Commercial"),"Pre-letting relief is residential only","")))))</f>
      </c>
    </row>
    <row r="34">
      <c r="A34" s="3"/>
      <c r="C34">
        <f>IF(B34="","",IFERROR(VLOOKUP(B34,Properties!$A$2:$D$21,4,FALSE),"not on Properties"))</f>
      </c>
      <c r="G34" s="4"/>
      <c r="H34" s="4"/>
      <c r="I34" s="4">
        <f>IF(COUNT(G34:H34)=0,"",SUM(G34:H34))</f>
      </c>
      <c r="J34" s="5"/>
      <c r="K34" s="4">
        <f>IF(G34="","",G34*IF(J34="",1,J34)*IF(AND(F34="Mortgage interest",C34="Residential",IFERROR(VLOOKUP(B34,Properties!$A$2:$F$21,6,FALSE),"")="No"),0,1))</f>
      </c>
      <c r="M34" s="6">
        <f>IF(B34="","",IF(ISNA(MATCH(B34,Properties!$A$2:$A$21,0)),"Property ref is not on the Properties tab",IF(AND(F34="Mortgage interest",C34="Residential",IFERROR(VLOOKUP(B34,Properties!$A$2:$F$21,6,FALSE),"")="No"),"Interest disallowed - this property has no RTB registration",IF(AND(F34="Mortgage interest",C34="Residential",IFERROR(VLOOKUP(B34,Properties!$A$2:$F$21,6,FALSE),"")=""),"Set the RTB registered column on Properties",IF(AND(F34="Pre-letting expenditure (S. 97A)",C34="Commercial"),"Pre-letting relief is residential only","")))))</f>
      </c>
    </row>
    <row r="35">
      <c r="A35" s="3"/>
      <c r="C35">
        <f>IF(B35="","",IFERROR(VLOOKUP(B35,Properties!$A$2:$D$21,4,FALSE),"not on Properties"))</f>
      </c>
      <c r="G35" s="4"/>
      <c r="H35" s="4"/>
      <c r="I35" s="4">
        <f>IF(COUNT(G35:H35)=0,"",SUM(G35:H35))</f>
      </c>
      <c r="J35" s="5"/>
      <c r="K35" s="4">
        <f>IF(G35="","",G35*IF(J35="",1,J35)*IF(AND(F35="Mortgage interest",C35="Residential",IFERROR(VLOOKUP(B35,Properties!$A$2:$F$21,6,FALSE),"")="No"),0,1))</f>
      </c>
      <c r="M35" s="6">
        <f>IF(B35="","",IF(ISNA(MATCH(B35,Properties!$A$2:$A$21,0)),"Property ref is not on the Properties tab",IF(AND(F35="Mortgage interest",C35="Residential",IFERROR(VLOOKUP(B35,Properties!$A$2:$F$21,6,FALSE),"")="No"),"Interest disallowed - this property has no RTB registration",IF(AND(F35="Mortgage interest",C35="Residential",IFERROR(VLOOKUP(B35,Properties!$A$2:$F$21,6,FALSE),"")=""),"Set the RTB registered column on Properties",IF(AND(F35="Pre-letting expenditure (S. 97A)",C35="Commercial"),"Pre-letting relief is residential only","")))))</f>
      </c>
    </row>
    <row r="36">
      <c r="A36" s="3"/>
      <c r="C36">
        <f>IF(B36="","",IFERROR(VLOOKUP(B36,Properties!$A$2:$D$21,4,FALSE),"not on Properties"))</f>
      </c>
      <c r="G36" s="4"/>
      <c r="H36" s="4"/>
      <c r="I36" s="4">
        <f>IF(COUNT(G36:H36)=0,"",SUM(G36:H36))</f>
      </c>
      <c r="J36" s="5"/>
      <c r="K36" s="4">
        <f>IF(G36="","",G36*IF(J36="",1,J36)*IF(AND(F36="Mortgage interest",C36="Residential",IFERROR(VLOOKUP(B36,Properties!$A$2:$F$21,6,FALSE),"")="No"),0,1))</f>
      </c>
      <c r="M36" s="6">
        <f>IF(B36="","",IF(ISNA(MATCH(B36,Properties!$A$2:$A$21,0)),"Property ref is not on the Properties tab",IF(AND(F36="Mortgage interest",C36="Residential",IFERROR(VLOOKUP(B36,Properties!$A$2:$F$21,6,FALSE),"")="No"),"Interest disallowed - this property has no RTB registration",IF(AND(F36="Mortgage interest",C36="Residential",IFERROR(VLOOKUP(B36,Properties!$A$2:$F$21,6,FALSE),"")=""),"Set the RTB registered column on Properties",IF(AND(F36="Pre-letting expenditure (S. 97A)",C36="Commercial"),"Pre-letting relief is residential only","")))))</f>
      </c>
    </row>
    <row r="37">
      <c r="A37" s="3"/>
      <c r="C37">
        <f>IF(B37="","",IFERROR(VLOOKUP(B37,Properties!$A$2:$D$21,4,FALSE),"not on Properties"))</f>
      </c>
      <c r="G37" s="4"/>
      <c r="H37" s="4"/>
      <c r="I37" s="4">
        <f>IF(COUNT(G37:H37)=0,"",SUM(G37:H37))</f>
      </c>
      <c r="J37" s="5"/>
      <c r="K37" s="4">
        <f>IF(G37="","",G37*IF(J37="",1,J37)*IF(AND(F37="Mortgage interest",C37="Residential",IFERROR(VLOOKUP(B37,Properties!$A$2:$F$21,6,FALSE),"")="No"),0,1))</f>
      </c>
      <c r="M37" s="6">
        <f>IF(B37="","",IF(ISNA(MATCH(B37,Properties!$A$2:$A$21,0)),"Property ref is not on the Properties tab",IF(AND(F37="Mortgage interest",C37="Residential",IFERROR(VLOOKUP(B37,Properties!$A$2:$F$21,6,FALSE),"")="No"),"Interest disallowed - this property has no RTB registration",IF(AND(F37="Mortgage interest",C37="Residential",IFERROR(VLOOKUP(B37,Properties!$A$2:$F$21,6,FALSE),"")=""),"Set the RTB registered column on Properties",IF(AND(F37="Pre-letting expenditure (S. 97A)",C37="Commercial"),"Pre-letting relief is residential only","")))))</f>
      </c>
    </row>
    <row r="38">
      <c r="A38" s="3"/>
      <c r="C38">
        <f>IF(B38="","",IFERROR(VLOOKUP(B38,Properties!$A$2:$D$21,4,FALSE),"not on Properties"))</f>
      </c>
      <c r="G38" s="4"/>
      <c r="H38" s="4"/>
      <c r="I38" s="4">
        <f>IF(COUNT(G38:H38)=0,"",SUM(G38:H38))</f>
      </c>
      <c r="J38" s="5"/>
      <c r="K38" s="4">
        <f>IF(G38="","",G38*IF(J38="",1,J38)*IF(AND(F38="Mortgage interest",C38="Residential",IFERROR(VLOOKUP(B38,Properties!$A$2:$F$21,6,FALSE),"")="No"),0,1))</f>
      </c>
      <c r="M38" s="6">
        <f>IF(B38="","",IF(ISNA(MATCH(B38,Properties!$A$2:$A$21,0)),"Property ref is not on the Properties tab",IF(AND(F38="Mortgage interest",C38="Residential",IFERROR(VLOOKUP(B38,Properties!$A$2:$F$21,6,FALSE),"")="No"),"Interest disallowed - this property has no RTB registration",IF(AND(F38="Mortgage interest",C38="Residential",IFERROR(VLOOKUP(B38,Properties!$A$2:$F$21,6,FALSE),"")=""),"Set the RTB registered column on Properties",IF(AND(F38="Pre-letting expenditure (S. 97A)",C38="Commercial"),"Pre-letting relief is residential only","")))))</f>
      </c>
    </row>
    <row r="39">
      <c r="A39" s="3"/>
      <c r="C39">
        <f>IF(B39="","",IFERROR(VLOOKUP(B39,Properties!$A$2:$D$21,4,FALSE),"not on Properties"))</f>
      </c>
      <c r="G39" s="4"/>
      <c r="H39" s="4"/>
      <c r="I39" s="4">
        <f>IF(COUNT(G39:H39)=0,"",SUM(G39:H39))</f>
      </c>
      <c r="J39" s="5"/>
      <c r="K39" s="4">
        <f>IF(G39="","",G39*IF(J39="",1,J39)*IF(AND(F39="Mortgage interest",C39="Residential",IFERROR(VLOOKUP(B39,Properties!$A$2:$F$21,6,FALSE),"")="No"),0,1))</f>
      </c>
      <c r="M39" s="6">
        <f>IF(B39="","",IF(ISNA(MATCH(B39,Properties!$A$2:$A$21,0)),"Property ref is not on the Properties tab",IF(AND(F39="Mortgage interest",C39="Residential",IFERROR(VLOOKUP(B39,Properties!$A$2:$F$21,6,FALSE),"")="No"),"Interest disallowed - this property has no RTB registration",IF(AND(F39="Mortgage interest",C39="Residential",IFERROR(VLOOKUP(B39,Properties!$A$2:$F$21,6,FALSE),"")=""),"Set the RTB registered column on Properties",IF(AND(F39="Pre-letting expenditure (S. 97A)",C39="Commercial"),"Pre-letting relief is residential only","")))))</f>
      </c>
    </row>
    <row r="40">
      <c r="A40" s="3"/>
      <c r="C40">
        <f>IF(B40="","",IFERROR(VLOOKUP(B40,Properties!$A$2:$D$21,4,FALSE),"not on Properties"))</f>
      </c>
      <c r="G40" s="4"/>
      <c r="H40" s="4"/>
      <c r="I40" s="4">
        <f>IF(COUNT(G40:H40)=0,"",SUM(G40:H40))</f>
      </c>
      <c r="J40" s="5"/>
      <c r="K40" s="4">
        <f>IF(G40="","",G40*IF(J40="",1,J40)*IF(AND(F40="Mortgage interest",C40="Residential",IFERROR(VLOOKUP(B40,Properties!$A$2:$F$21,6,FALSE),"")="No"),0,1))</f>
      </c>
      <c r="M40" s="6">
        <f>IF(B40="","",IF(ISNA(MATCH(B40,Properties!$A$2:$A$21,0)),"Property ref is not on the Properties tab",IF(AND(F40="Mortgage interest",C40="Residential",IFERROR(VLOOKUP(B40,Properties!$A$2:$F$21,6,FALSE),"")="No"),"Interest disallowed - this property has no RTB registration",IF(AND(F40="Mortgage interest",C40="Residential",IFERROR(VLOOKUP(B40,Properties!$A$2:$F$21,6,FALSE),"")=""),"Set the RTB registered column on Properties",IF(AND(F40="Pre-letting expenditure (S. 97A)",C40="Commercial"),"Pre-letting relief is residential only","")))))</f>
      </c>
    </row>
    <row r="41">
      <c r="A41" s="3"/>
      <c r="C41">
        <f>IF(B41="","",IFERROR(VLOOKUP(B41,Properties!$A$2:$D$21,4,FALSE),"not on Properties"))</f>
      </c>
      <c r="G41" s="4"/>
      <c r="H41" s="4"/>
      <c r="I41" s="4">
        <f>IF(COUNT(G41:H41)=0,"",SUM(G41:H41))</f>
      </c>
      <c r="J41" s="5"/>
      <c r="K41" s="4">
        <f>IF(G41="","",G41*IF(J41="",1,J41)*IF(AND(F41="Mortgage interest",C41="Residential",IFERROR(VLOOKUP(B41,Properties!$A$2:$F$21,6,FALSE),"")="No"),0,1))</f>
      </c>
      <c r="M41" s="6">
        <f>IF(B41="","",IF(ISNA(MATCH(B41,Properties!$A$2:$A$21,0)),"Property ref is not on the Properties tab",IF(AND(F41="Mortgage interest",C41="Residential",IFERROR(VLOOKUP(B41,Properties!$A$2:$F$21,6,FALSE),"")="No"),"Interest disallowed - this property has no RTB registration",IF(AND(F41="Mortgage interest",C41="Residential",IFERROR(VLOOKUP(B41,Properties!$A$2:$F$21,6,FALSE),"")=""),"Set the RTB registered column on Properties",IF(AND(F41="Pre-letting expenditure (S. 97A)",C41="Commercial"),"Pre-letting relief is residential only","")))))</f>
      </c>
    </row>
    <row r="42">
      <c r="A42" s="3"/>
      <c r="C42">
        <f>IF(B42="","",IFERROR(VLOOKUP(B42,Properties!$A$2:$D$21,4,FALSE),"not on Properties"))</f>
      </c>
      <c r="G42" s="4"/>
      <c r="H42" s="4"/>
      <c r="I42" s="4">
        <f>IF(COUNT(G42:H42)=0,"",SUM(G42:H42))</f>
      </c>
      <c r="J42" s="5"/>
      <c r="K42" s="4">
        <f>IF(G42="","",G42*IF(J42="",1,J42)*IF(AND(F42="Mortgage interest",C42="Residential",IFERROR(VLOOKUP(B42,Properties!$A$2:$F$21,6,FALSE),"")="No"),0,1))</f>
      </c>
      <c r="M42" s="6">
        <f>IF(B42="","",IF(ISNA(MATCH(B42,Properties!$A$2:$A$21,0)),"Property ref is not on the Properties tab",IF(AND(F42="Mortgage interest",C42="Residential",IFERROR(VLOOKUP(B42,Properties!$A$2:$F$21,6,FALSE),"")="No"),"Interest disallowed - this property has no RTB registration",IF(AND(F42="Mortgage interest",C42="Residential",IFERROR(VLOOKUP(B42,Properties!$A$2:$F$21,6,FALSE),"")=""),"Set the RTB registered column on Properties",IF(AND(F42="Pre-letting expenditure (S. 97A)",C42="Commercial"),"Pre-letting relief is residential only","")))))</f>
      </c>
    </row>
    <row r="43">
      <c r="A43" s="3"/>
      <c r="C43">
        <f>IF(B43="","",IFERROR(VLOOKUP(B43,Properties!$A$2:$D$21,4,FALSE),"not on Properties"))</f>
      </c>
      <c r="G43" s="4"/>
      <c r="H43" s="4"/>
      <c r="I43" s="4">
        <f>IF(COUNT(G43:H43)=0,"",SUM(G43:H43))</f>
      </c>
      <c r="J43" s="5"/>
      <c r="K43" s="4">
        <f>IF(G43="","",G43*IF(J43="",1,J43)*IF(AND(F43="Mortgage interest",C43="Residential",IFERROR(VLOOKUP(B43,Properties!$A$2:$F$21,6,FALSE),"")="No"),0,1))</f>
      </c>
      <c r="M43" s="6">
        <f>IF(B43="","",IF(ISNA(MATCH(B43,Properties!$A$2:$A$21,0)),"Property ref is not on the Properties tab",IF(AND(F43="Mortgage interest",C43="Residential",IFERROR(VLOOKUP(B43,Properties!$A$2:$F$21,6,FALSE),"")="No"),"Interest disallowed - this property has no RTB registration",IF(AND(F43="Mortgage interest",C43="Residential",IFERROR(VLOOKUP(B43,Properties!$A$2:$F$21,6,FALSE),"")=""),"Set the RTB registered column on Properties",IF(AND(F43="Pre-letting expenditure (S. 97A)",C43="Commercial"),"Pre-letting relief is residential only","")))))</f>
      </c>
    </row>
    <row r="44">
      <c r="A44" s="3"/>
      <c r="C44">
        <f>IF(B44="","",IFERROR(VLOOKUP(B44,Properties!$A$2:$D$21,4,FALSE),"not on Properties"))</f>
      </c>
      <c r="G44" s="4"/>
      <c r="H44" s="4"/>
      <c r="I44" s="4">
        <f>IF(COUNT(G44:H44)=0,"",SUM(G44:H44))</f>
      </c>
      <c r="J44" s="5"/>
      <c r="K44" s="4">
        <f>IF(G44="","",G44*IF(J44="",1,J44)*IF(AND(F44="Mortgage interest",C44="Residential",IFERROR(VLOOKUP(B44,Properties!$A$2:$F$21,6,FALSE),"")="No"),0,1))</f>
      </c>
      <c r="M44" s="6">
        <f>IF(B44="","",IF(ISNA(MATCH(B44,Properties!$A$2:$A$21,0)),"Property ref is not on the Properties tab",IF(AND(F44="Mortgage interest",C44="Residential",IFERROR(VLOOKUP(B44,Properties!$A$2:$F$21,6,FALSE),"")="No"),"Interest disallowed - this property has no RTB registration",IF(AND(F44="Mortgage interest",C44="Residential",IFERROR(VLOOKUP(B44,Properties!$A$2:$F$21,6,FALSE),"")=""),"Set the RTB registered column on Properties",IF(AND(F44="Pre-letting expenditure (S. 97A)",C44="Commercial"),"Pre-letting relief is residential only","")))))</f>
      </c>
    </row>
    <row r="45">
      <c r="A45" s="3"/>
      <c r="C45">
        <f>IF(B45="","",IFERROR(VLOOKUP(B45,Properties!$A$2:$D$21,4,FALSE),"not on Properties"))</f>
      </c>
      <c r="G45" s="4"/>
      <c r="H45" s="4"/>
      <c r="I45" s="4">
        <f>IF(COUNT(G45:H45)=0,"",SUM(G45:H45))</f>
      </c>
      <c r="J45" s="5"/>
      <c r="K45" s="4">
        <f>IF(G45="","",G45*IF(J45="",1,J45)*IF(AND(F45="Mortgage interest",C45="Residential",IFERROR(VLOOKUP(B45,Properties!$A$2:$F$21,6,FALSE),"")="No"),0,1))</f>
      </c>
      <c r="M45" s="6">
        <f>IF(B45="","",IF(ISNA(MATCH(B45,Properties!$A$2:$A$21,0)),"Property ref is not on the Properties tab",IF(AND(F45="Mortgage interest",C45="Residential",IFERROR(VLOOKUP(B45,Properties!$A$2:$F$21,6,FALSE),"")="No"),"Interest disallowed - this property has no RTB registration",IF(AND(F45="Mortgage interest",C45="Residential",IFERROR(VLOOKUP(B45,Properties!$A$2:$F$21,6,FALSE),"")=""),"Set the RTB registered column on Properties",IF(AND(F45="Pre-letting expenditure (S. 97A)",C45="Commercial"),"Pre-letting relief is residential only","")))))</f>
      </c>
    </row>
    <row r="46">
      <c r="A46" s="3"/>
      <c r="C46">
        <f>IF(B46="","",IFERROR(VLOOKUP(B46,Properties!$A$2:$D$21,4,FALSE),"not on Properties"))</f>
      </c>
      <c r="G46" s="4"/>
      <c r="H46" s="4"/>
      <c r="I46" s="4">
        <f>IF(COUNT(G46:H46)=0,"",SUM(G46:H46))</f>
      </c>
      <c r="J46" s="5"/>
      <c r="K46" s="4">
        <f>IF(G46="","",G46*IF(J46="",1,J46)*IF(AND(F46="Mortgage interest",C46="Residential",IFERROR(VLOOKUP(B46,Properties!$A$2:$F$21,6,FALSE),"")="No"),0,1))</f>
      </c>
      <c r="M46" s="6">
        <f>IF(B46="","",IF(ISNA(MATCH(B46,Properties!$A$2:$A$21,0)),"Property ref is not on the Properties tab",IF(AND(F46="Mortgage interest",C46="Residential",IFERROR(VLOOKUP(B46,Properties!$A$2:$F$21,6,FALSE),"")="No"),"Interest disallowed - this property has no RTB registration",IF(AND(F46="Mortgage interest",C46="Residential",IFERROR(VLOOKUP(B46,Properties!$A$2:$F$21,6,FALSE),"")=""),"Set the RTB registered column on Properties",IF(AND(F46="Pre-letting expenditure (S. 97A)",C46="Commercial"),"Pre-letting relief is residential only","")))))</f>
      </c>
    </row>
    <row r="47">
      <c r="A47" s="3"/>
      <c r="C47">
        <f>IF(B47="","",IFERROR(VLOOKUP(B47,Properties!$A$2:$D$21,4,FALSE),"not on Properties"))</f>
      </c>
      <c r="G47" s="4"/>
      <c r="H47" s="4"/>
      <c r="I47" s="4">
        <f>IF(COUNT(G47:H47)=0,"",SUM(G47:H47))</f>
      </c>
      <c r="J47" s="5"/>
      <c r="K47" s="4">
        <f>IF(G47="","",G47*IF(J47="",1,J47)*IF(AND(F47="Mortgage interest",C47="Residential",IFERROR(VLOOKUP(B47,Properties!$A$2:$F$21,6,FALSE),"")="No"),0,1))</f>
      </c>
      <c r="M47" s="6">
        <f>IF(B47="","",IF(ISNA(MATCH(B47,Properties!$A$2:$A$21,0)),"Property ref is not on the Properties tab",IF(AND(F47="Mortgage interest",C47="Residential",IFERROR(VLOOKUP(B47,Properties!$A$2:$F$21,6,FALSE),"")="No"),"Interest disallowed - this property has no RTB registration",IF(AND(F47="Mortgage interest",C47="Residential",IFERROR(VLOOKUP(B47,Properties!$A$2:$F$21,6,FALSE),"")=""),"Set the RTB registered column on Properties",IF(AND(F47="Pre-letting expenditure (S. 97A)",C47="Commercial"),"Pre-letting relief is residential only","")))))</f>
      </c>
    </row>
    <row r="48">
      <c r="A48" s="3"/>
      <c r="C48">
        <f>IF(B48="","",IFERROR(VLOOKUP(B48,Properties!$A$2:$D$21,4,FALSE),"not on Properties"))</f>
      </c>
      <c r="G48" s="4"/>
      <c r="H48" s="4"/>
      <c r="I48" s="4">
        <f>IF(COUNT(G48:H48)=0,"",SUM(G48:H48))</f>
      </c>
      <c r="J48" s="5"/>
      <c r="K48" s="4">
        <f>IF(G48="","",G48*IF(J48="",1,J48)*IF(AND(F48="Mortgage interest",C48="Residential",IFERROR(VLOOKUP(B48,Properties!$A$2:$F$21,6,FALSE),"")="No"),0,1))</f>
      </c>
      <c r="M48" s="6">
        <f>IF(B48="","",IF(ISNA(MATCH(B48,Properties!$A$2:$A$21,0)),"Property ref is not on the Properties tab",IF(AND(F48="Mortgage interest",C48="Residential",IFERROR(VLOOKUP(B48,Properties!$A$2:$F$21,6,FALSE),"")="No"),"Interest disallowed - this property has no RTB registration",IF(AND(F48="Mortgage interest",C48="Residential",IFERROR(VLOOKUP(B48,Properties!$A$2:$F$21,6,FALSE),"")=""),"Set the RTB registered column on Properties",IF(AND(F48="Pre-letting expenditure (S. 97A)",C48="Commercial"),"Pre-letting relief is residential only","")))))</f>
      </c>
    </row>
    <row r="49">
      <c r="A49" s="3"/>
      <c r="C49">
        <f>IF(B49="","",IFERROR(VLOOKUP(B49,Properties!$A$2:$D$21,4,FALSE),"not on Properties"))</f>
      </c>
      <c r="G49" s="4"/>
      <c r="H49" s="4"/>
      <c r="I49" s="4">
        <f>IF(COUNT(G49:H49)=0,"",SUM(G49:H49))</f>
      </c>
      <c r="J49" s="5"/>
      <c r="K49" s="4">
        <f>IF(G49="","",G49*IF(J49="",1,J49)*IF(AND(F49="Mortgage interest",C49="Residential",IFERROR(VLOOKUP(B49,Properties!$A$2:$F$21,6,FALSE),"")="No"),0,1))</f>
      </c>
      <c r="M49" s="6">
        <f>IF(B49="","",IF(ISNA(MATCH(B49,Properties!$A$2:$A$21,0)),"Property ref is not on the Properties tab",IF(AND(F49="Mortgage interest",C49="Residential",IFERROR(VLOOKUP(B49,Properties!$A$2:$F$21,6,FALSE),"")="No"),"Interest disallowed - this property has no RTB registration",IF(AND(F49="Mortgage interest",C49="Residential",IFERROR(VLOOKUP(B49,Properties!$A$2:$F$21,6,FALSE),"")=""),"Set the RTB registered column on Properties",IF(AND(F49="Pre-letting expenditure (S. 97A)",C49="Commercial"),"Pre-letting relief is residential only","")))))</f>
      </c>
    </row>
    <row r="50">
      <c r="A50" s="3"/>
      <c r="C50">
        <f>IF(B50="","",IFERROR(VLOOKUP(B50,Properties!$A$2:$D$21,4,FALSE),"not on Properties"))</f>
      </c>
      <c r="G50" s="4"/>
      <c r="H50" s="4"/>
      <c r="I50" s="4">
        <f>IF(COUNT(G50:H50)=0,"",SUM(G50:H50))</f>
      </c>
      <c r="J50" s="5"/>
      <c r="K50" s="4">
        <f>IF(G50="","",G50*IF(J50="",1,J50)*IF(AND(F50="Mortgage interest",C50="Residential",IFERROR(VLOOKUP(B50,Properties!$A$2:$F$21,6,FALSE),"")="No"),0,1))</f>
      </c>
      <c r="M50" s="6">
        <f>IF(B50="","",IF(ISNA(MATCH(B50,Properties!$A$2:$A$21,0)),"Property ref is not on the Properties tab",IF(AND(F50="Mortgage interest",C50="Residential",IFERROR(VLOOKUP(B50,Properties!$A$2:$F$21,6,FALSE),"")="No"),"Interest disallowed - this property has no RTB registration",IF(AND(F50="Mortgage interest",C50="Residential",IFERROR(VLOOKUP(B50,Properties!$A$2:$F$21,6,FALSE),"")=""),"Set the RTB registered column on Properties",IF(AND(F50="Pre-letting expenditure (S. 97A)",C50="Commercial"),"Pre-letting relief is residential only","")))))</f>
      </c>
    </row>
    <row r="51">
      <c r="A51" s="3"/>
      <c r="C51">
        <f>IF(B51="","",IFERROR(VLOOKUP(B51,Properties!$A$2:$D$21,4,FALSE),"not on Properties"))</f>
      </c>
      <c r="G51" s="4"/>
      <c r="H51" s="4"/>
      <c r="I51" s="4">
        <f>IF(COUNT(G51:H51)=0,"",SUM(G51:H51))</f>
      </c>
      <c r="J51" s="5"/>
      <c r="K51" s="4">
        <f>IF(G51="","",G51*IF(J51="",1,J51)*IF(AND(F51="Mortgage interest",C51="Residential",IFERROR(VLOOKUP(B51,Properties!$A$2:$F$21,6,FALSE),"")="No"),0,1))</f>
      </c>
      <c r="M51" s="6">
        <f>IF(B51="","",IF(ISNA(MATCH(B51,Properties!$A$2:$A$21,0)),"Property ref is not on the Properties tab",IF(AND(F51="Mortgage interest",C51="Residential",IFERROR(VLOOKUP(B51,Properties!$A$2:$F$21,6,FALSE),"")="No"),"Interest disallowed - this property has no RTB registration",IF(AND(F51="Mortgage interest",C51="Residential",IFERROR(VLOOKUP(B51,Properties!$A$2:$F$21,6,FALSE),"")=""),"Set the RTB registered column on Properties",IF(AND(F51="Pre-letting expenditure (S. 97A)",C51="Commercial"),"Pre-letting relief is residential only","")))))</f>
      </c>
    </row>
    <row r="52">
      <c r="A52" s="3"/>
      <c r="C52">
        <f>IF(B52="","",IFERROR(VLOOKUP(B52,Properties!$A$2:$D$21,4,FALSE),"not on Properties"))</f>
      </c>
      <c r="G52" s="4"/>
      <c r="H52" s="4"/>
      <c r="I52" s="4">
        <f>IF(COUNT(G52:H52)=0,"",SUM(G52:H52))</f>
      </c>
      <c r="J52" s="5"/>
      <c r="K52" s="4">
        <f>IF(G52="","",G52*IF(J52="",1,J52)*IF(AND(F52="Mortgage interest",C52="Residential",IFERROR(VLOOKUP(B52,Properties!$A$2:$F$21,6,FALSE),"")="No"),0,1))</f>
      </c>
      <c r="M52" s="6">
        <f>IF(B52="","",IF(ISNA(MATCH(B52,Properties!$A$2:$A$21,0)),"Property ref is not on the Properties tab",IF(AND(F52="Mortgage interest",C52="Residential",IFERROR(VLOOKUP(B52,Properties!$A$2:$F$21,6,FALSE),"")="No"),"Interest disallowed - this property has no RTB registration",IF(AND(F52="Mortgage interest",C52="Residential",IFERROR(VLOOKUP(B52,Properties!$A$2:$F$21,6,FALSE),"")=""),"Set the RTB registered column on Properties",IF(AND(F52="Pre-letting expenditure (S. 97A)",C52="Commercial"),"Pre-letting relief is residential only","")))))</f>
      </c>
    </row>
    <row r="53">
      <c r="A53" s="3"/>
      <c r="C53">
        <f>IF(B53="","",IFERROR(VLOOKUP(B53,Properties!$A$2:$D$21,4,FALSE),"not on Properties"))</f>
      </c>
      <c r="G53" s="4"/>
      <c r="H53" s="4"/>
      <c r="I53" s="4">
        <f>IF(COUNT(G53:H53)=0,"",SUM(G53:H53))</f>
      </c>
      <c r="J53" s="5"/>
      <c r="K53" s="4">
        <f>IF(G53="","",G53*IF(J53="",1,J53)*IF(AND(F53="Mortgage interest",C53="Residential",IFERROR(VLOOKUP(B53,Properties!$A$2:$F$21,6,FALSE),"")="No"),0,1))</f>
      </c>
      <c r="M53" s="6">
        <f>IF(B53="","",IF(ISNA(MATCH(B53,Properties!$A$2:$A$21,0)),"Property ref is not on the Properties tab",IF(AND(F53="Mortgage interest",C53="Residential",IFERROR(VLOOKUP(B53,Properties!$A$2:$F$21,6,FALSE),"")="No"),"Interest disallowed - this property has no RTB registration",IF(AND(F53="Mortgage interest",C53="Residential",IFERROR(VLOOKUP(B53,Properties!$A$2:$F$21,6,FALSE),"")=""),"Set the RTB registered column on Properties",IF(AND(F53="Pre-letting expenditure (S. 97A)",C53="Commercial"),"Pre-letting relief is residential only","")))))</f>
      </c>
    </row>
    <row r="54">
      <c r="A54" s="3"/>
      <c r="C54">
        <f>IF(B54="","",IFERROR(VLOOKUP(B54,Properties!$A$2:$D$21,4,FALSE),"not on Properties"))</f>
      </c>
      <c r="G54" s="4"/>
      <c r="H54" s="4"/>
      <c r="I54" s="4">
        <f>IF(COUNT(G54:H54)=0,"",SUM(G54:H54))</f>
      </c>
      <c r="J54" s="5"/>
      <c r="K54" s="4">
        <f>IF(G54="","",G54*IF(J54="",1,J54)*IF(AND(F54="Mortgage interest",C54="Residential",IFERROR(VLOOKUP(B54,Properties!$A$2:$F$21,6,FALSE),"")="No"),0,1))</f>
      </c>
      <c r="M54" s="6">
        <f>IF(B54="","",IF(ISNA(MATCH(B54,Properties!$A$2:$A$21,0)),"Property ref is not on the Properties tab",IF(AND(F54="Mortgage interest",C54="Residential",IFERROR(VLOOKUP(B54,Properties!$A$2:$F$21,6,FALSE),"")="No"),"Interest disallowed - this property has no RTB registration",IF(AND(F54="Mortgage interest",C54="Residential",IFERROR(VLOOKUP(B54,Properties!$A$2:$F$21,6,FALSE),"")=""),"Set the RTB registered column on Properties",IF(AND(F54="Pre-letting expenditure (S. 97A)",C54="Commercial"),"Pre-letting relief is residential only","")))))</f>
      </c>
    </row>
    <row r="55">
      <c r="A55" s="3"/>
      <c r="C55">
        <f>IF(B55="","",IFERROR(VLOOKUP(B55,Properties!$A$2:$D$21,4,FALSE),"not on Properties"))</f>
      </c>
      <c r="G55" s="4"/>
      <c r="H55" s="4"/>
      <c r="I55" s="4">
        <f>IF(COUNT(G55:H55)=0,"",SUM(G55:H55))</f>
      </c>
      <c r="J55" s="5"/>
      <c r="K55" s="4">
        <f>IF(G55="","",G55*IF(J55="",1,J55)*IF(AND(F55="Mortgage interest",C55="Residential",IFERROR(VLOOKUP(B55,Properties!$A$2:$F$21,6,FALSE),"")="No"),0,1))</f>
      </c>
      <c r="M55" s="6">
        <f>IF(B55="","",IF(ISNA(MATCH(B55,Properties!$A$2:$A$21,0)),"Property ref is not on the Properties tab",IF(AND(F55="Mortgage interest",C55="Residential",IFERROR(VLOOKUP(B55,Properties!$A$2:$F$21,6,FALSE),"")="No"),"Interest disallowed - this property has no RTB registration",IF(AND(F55="Mortgage interest",C55="Residential",IFERROR(VLOOKUP(B55,Properties!$A$2:$F$21,6,FALSE),"")=""),"Set the RTB registered column on Properties",IF(AND(F55="Pre-letting expenditure (S. 97A)",C55="Commercial"),"Pre-letting relief is residential only","")))))</f>
      </c>
    </row>
    <row r="56">
      <c r="A56" s="3"/>
      <c r="C56">
        <f>IF(B56="","",IFERROR(VLOOKUP(B56,Properties!$A$2:$D$21,4,FALSE),"not on Properties"))</f>
      </c>
      <c r="G56" s="4"/>
      <c r="H56" s="4"/>
      <c r="I56" s="4">
        <f>IF(COUNT(G56:H56)=0,"",SUM(G56:H56))</f>
      </c>
      <c r="J56" s="5"/>
      <c r="K56" s="4">
        <f>IF(G56="","",G56*IF(J56="",1,J56)*IF(AND(F56="Mortgage interest",C56="Residential",IFERROR(VLOOKUP(B56,Properties!$A$2:$F$21,6,FALSE),"")="No"),0,1))</f>
      </c>
      <c r="M56" s="6">
        <f>IF(B56="","",IF(ISNA(MATCH(B56,Properties!$A$2:$A$21,0)),"Property ref is not on the Properties tab",IF(AND(F56="Mortgage interest",C56="Residential",IFERROR(VLOOKUP(B56,Properties!$A$2:$F$21,6,FALSE),"")="No"),"Interest disallowed - this property has no RTB registration",IF(AND(F56="Mortgage interest",C56="Residential",IFERROR(VLOOKUP(B56,Properties!$A$2:$F$21,6,FALSE),"")=""),"Set the RTB registered column on Properties",IF(AND(F56="Pre-letting expenditure (S. 97A)",C56="Commercial"),"Pre-letting relief is residential only","")))))</f>
      </c>
    </row>
    <row r="57">
      <c r="A57" s="3"/>
      <c r="C57">
        <f>IF(B57="","",IFERROR(VLOOKUP(B57,Properties!$A$2:$D$21,4,FALSE),"not on Properties"))</f>
      </c>
      <c r="G57" s="4"/>
      <c r="H57" s="4"/>
      <c r="I57" s="4">
        <f>IF(COUNT(G57:H57)=0,"",SUM(G57:H57))</f>
      </c>
      <c r="J57" s="5"/>
      <c r="K57" s="4">
        <f>IF(G57="","",G57*IF(J57="",1,J57)*IF(AND(F57="Mortgage interest",C57="Residential",IFERROR(VLOOKUP(B57,Properties!$A$2:$F$21,6,FALSE),"")="No"),0,1))</f>
      </c>
      <c r="M57" s="6">
        <f>IF(B57="","",IF(ISNA(MATCH(B57,Properties!$A$2:$A$21,0)),"Property ref is not on the Properties tab",IF(AND(F57="Mortgage interest",C57="Residential",IFERROR(VLOOKUP(B57,Properties!$A$2:$F$21,6,FALSE),"")="No"),"Interest disallowed - this property has no RTB registration",IF(AND(F57="Mortgage interest",C57="Residential",IFERROR(VLOOKUP(B57,Properties!$A$2:$F$21,6,FALSE),"")=""),"Set the RTB registered column on Properties",IF(AND(F57="Pre-letting expenditure (S. 97A)",C57="Commercial"),"Pre-letting relief is residential only","")))))</f>
      </c>
    </row>
    <row r="58">
      <c r="A58" s="3"/>
      <c r="C58">
        <f>IF(B58="","",IFERROR(VLOOKUP(B58,Properties!$A$2:$D$21,4,FALSE),"not on Properties"))</f>
      </c>
      <c r="G58" s="4"/>
      <c r="H58" s="4"/>
      <c r="I58" s="4">
        <f>IF(COUNT(G58:H58)=0,"",SUM(G58:H58))</f>
      </c>
      <c r="J58" s="5"/>
      <c r="K58" s="4">
        <f>IF(G58="","",G58*IF(J58="",1,J58)*IF(AND(F58="Mortgage interest",C58="Residential",IFERROR(VLOOKUP(B58,Properties!$A$2:$F$21,6,FALSE),"")="No"),0,1))</f>
      </c>
      <c r="M58" s="6">
        <f>IF(B58="","",IF(ISNA(MATCH(B58,Properties!$A$2:$A$21,0)),"Property ref is not on the Properties tab",IF(AND(F58="Mortgage interest",C58="Residential",IFERROR(VLOOKUP(B58,Properties!$A$2:$F$21,6,FALSE),"")="No"),"Interest disallowed - this property has no RTB registration",IF(AND(F58="Mortgage interest",C58="Residential",IFERROR(VLOOKUP(B58,Properties!$A$2:$F$21,6,FALSE),"")=""),"Set the RTB registered column on Properties",IF(AND(F58="Pre-letting expenditure (S. 97A)",C58="Commercial"),"Pre-letting relief is residential only","")))))</f>
      </c>
    </row>
    <row r="59">
      <c r="A59" s="3"/>
      <c r="C59">
        <f>IF(B59="","",IFERROR(VLOOKUP(B59,Properties!$A$2:$D$21,4,FALSE),"not on Properties"))</f>
      </c>
      <c r="G59" s="4"/>
      <c r="H59" s="4"/>
      <c r="I59" s="4">
        <f>IF(COUNT(G59:H59)=0,"",SUM(G59:H59))</f>
      </c>
      <c r="J59" s="5"/>
      <c r="K59" s="4">
        <f>IF(G59="","",G59*IF(J59="",1,J59)*IF(AND(F59="Mortgage interest",C59="Residential",IFERROR(VLOOKUP(B59,Properties!$A$2:$F$21,6,FALSE),"")="No"),0,1))</f>
      </c>
      <c r="M59" s="6">
        <f>IF(B59="","",IF(ISNA(MATCH(B59,Properties!$A$2:$A$21,0)),"Property ref is not on the Properties tab",IF(AND(F59="Mortgage interest",C59="Residential",IFERROR(VLOOKUP(B59,Properties!$A$2:$F$21,6,FALSE),"")="No"),"Interest disallowed - this property has no RTB registration",IF(AND(F59="Mortgage interest",C59="Residential",IFERROR(VLOOKUP(B59,Properties!$A$2:$F$21,6,FALSE),"")=""),"Set the RTB registered column on Properties",IF(AND(F59="Pre-letting expenditure (S. 97A)",C59="Commercial"),"Pre-letting relief is residential only","")))))</f>
      </c>
    </row>
    <row r="60">
      <c r="A60" s="3"/>
      <c r="C60">
        <f>IF(B60="","",IFERROR(VLOOKUP(B60,Properties!$A$2:$D$21,4,FALSE),"not on Properties"))</f>
      </c>
      <c r="G60" s="4"/>
      <c r="H60" s="4"/>
      <c r="I60" s="4">
        <f>IF(COUNT(G60:H60)=0,"",SUM(G60:H60))</f>
      </c>
      <c r="J60" s="5"/>
      <c r="K60" s="4">
        <f>IF(G60="","",G60*IF(J60="",1,J60)*IF(AND(F60="Mortgage interest",C60="Residential",IFERROR(VLOOKUP(B60,Properties!$A$2:$F$21,6,FALSE),"")="No"),0,1))</f>
      </c>
      <c r="M60" s="6">
        <f>IF(B60="","",IF(ISNA(MATCH(B60,Properties!$A$2:$A$21,0)),"Property ref is not on the Properties tab",IF(AND(F60="Mortgage interest",C60="Residential",IFERROR(VLOOKUP(B60,Properties!$A$2:$F$21,6,FALSE),"")="No"),"Interest disallowed - this property has no RTB registration",IF(AND(F60="Mortgage interest",C60="Residential",IFERROR(VLOOKUP(B60,Properties!$A$2:$F$21,6,FALSE),"")=""),"Set the RTB registered column on Properties",IF(AND(F60="Pre-letting expenditure (S. 97A)",C60="Commercial"),"Pre-letting relief is residential only","")))))</f>
      </c>
    </row>
    <row r="61">
      <c r="A61" s="3"/>
      <c r="C61">
        <f>IF(B61="","",IFERROR(VLOOKUP(B61,Properties!$A$2:$D$21,4,FALSE),"not on Properties"))</f>
      </c>
      <c r="G61" s="4"/>
      <c r="H61" s="4"/>
      <c r="I61" s="4">
        <f>IF(COUNT(G61:H61)=0,"",SUM(G61:H61))</f>
      </c>
      <c r="J61" s="5"/>
      <c r="K61" s="4">
        <f>IF(G61="","",G61*IF(J61="",1,J61)*IF(AND(F61="Mortgage interest",C61="Residential",IFERROR(VLOOKUP(B61,Properties!$A$2:$F$21,6,FALSE),"")="No"),0,1))</f>
      </c>
      <c r="M61" s="6">
        <f>IF(B61="","",IF(ISNA(MATCH(B61,Properties!$A$2:$A$21,0)),"Property ref is not on the Properties tab",IF(AND(F61="Mortgage interest",C61="Residential",IFERROR(VLOOKUP(B61,Properties!$A$2:$F$21,6,FALSE),"")="No"),"Interest disallowed - this property has no RTB registration",IF(AND(F61="Mortgage interest",C61="Residential",IFERROR(VLOOKUP(B61,Properties!$A$2:$F$21,6,FALSE),"")=""),"Set the RTB registered column on Properties",IF(AND(F61="Pre-letting expenditure (S. 97A)",C61="Commercial"),"Pre-letting relief is residential only","")))))</f>
      </c>
    </row>
    <row r="62">
      <c r="A62" s="3"/>
      <c r="C62">
        <f>IF(B62="","",IFERROR(VLOOKUP(B62,Properties!$A$2:$D$21,4,FALSE),"not on Properties"))</f>
      </c>
      <c r="G62" s="4"/>
      <c r="H62" s="4"/>
      <c r="I62" s="4">
        <f>IF(COUNT(G62:H62)=0,"",SUM(G62:H62))</f>
      </c>
      <c r="J62" s="5"/>
      <c r="K62" s="4">
        <f>IF(G62="","",G62*IF(J62="",1,J62)*IF(AND(F62="Mortgage interest",C62="Residential",IFERROR(VLOOKUP(B62,Properties!$A$2:$F$21,6,FALSE),"")="No"),0,1))</f>
      </c>
      <c r="M62" s="6">
        <f>IF(B62="","",IF(ISNA(MATCH(B62,Properties!$A$2:$A$21,0)),"Property ref is not on the Properties tab",IF(AND(F62="Mortgage interest",C62="Residential",IFERROR(VLOOKUP(B62,Properties!$A$2:$F$21,6,FALSE),"")="No"),"Interest disallowed - this property has no RTB registration",IF(AND(F62="Mortgage interest",C62="Residential",IFERROR(VLOOKUP(B62,Properties!$A$2:$F$21,6,FALSE),"")=""),"Set the RTB registered column on Properties",IF(AND(F62="Pre-letting expenditure (S. 97A)",C62="Commercial"),"Pre-letting relief is residential only","")))))</f>
      </c>
    </row>
    <row r="63">
      <c r="A63" s="3"/>
      <c r="C63">
        <f>IF(B63="","",IFERROR(VLOOKUP(B63,Properties!$A$2:$D$21,4,FALSE),"not on Properties"))</f>
      </c>
      <c r="G63" s="4"/>
      <c r="H63" s="4"/>
      <c r="I63" s="4">
        <f>IF(COUNT(G63:H63)=0,"",SUM(G63:H63))</f>
      </c>
      <c r="J63" s="5"/>
      <c r="K63" s="4">
        <f>IF(G63="","",G63*IF(J63="",1,J63)*IF(AND(F63="Mortgage interest",C63="Residential",IFERROR(VLOOKUP(B63,Properties!$A$2:$F$21,6,FALSE),"")="No"),0,1))</f>
      </c>
      <c r="M63" s="6">
        <f>IF(B63="","",IF(ISNA(MATCH(B63,Properties!$A$2:$A$21,0)),"Property ref is not on the Properties tab",IF(AND(F63="Mortgage interest",C63="Residential",IFERROR(VLOOKUP(B63,Properties!$A$2:$F$21,6,FALSE),"")="No"),"Interest disallowed - this property has no RTB registration",IF(AND(F63="Mortgage interest",C63="Residential",IFERROR(VLOOKUP(B63,Properties!$A$2:$F$21,6,FALSE),"")=""),"Set the RTB registered column on Properties",IF(AND(F63="Pre-letting expenditure (S. 97A)",C63="Commercial"),"Pre-letting relief is residential only","")))))</f>
      </c>
    </row>
    <row r="64">
      <c r="A64" s="3"/>
      <c r="C64">
        <f>IF(B64="","",IFERROR(VLOOKUP(B64,Properties!$A$2:$D$21,4,FALSE),"not on Properties"))</f>
      </c>
      <c r="G64" s="4"/>
      <c r="H64" s="4"/>
      <c r="I64" s="4">
        <f>IF(COUNT(G64:H64)=0,"",SUM(G64:H64))</f>
      </c>
      <c r="J64" s="5"/>
      <c r="K64" s="4">
        <f>IF(G64="","",G64*IF(J64="",1,J64)*IF(AND(F64="Mortgage interest",C64="Residential",IFERROR(VLOOKUP(B64,Properties!$A$2:$F$21,6,FALSE),"")="No"),0,1))</f>
      </c>
      <c r="M64" s="6">
        <f>IF(B64="","",IF(ISNA(MATCH(B64,Properties!$A$2:$A$21,0)),"Property ref is not on the Properties tab",IF(AND(F64="Mortgage interest",C64="Residential",IFERROR(VLOOKUP(B64,Properties!$A$2:$F$21,6,FALSE),"")="No"),"Interest disallowed - this property has no RTB registration",IF(AND(F64="Mortgage interest",C64="Residential",IFERROR(VLOOKUP(B64,Properties!$A$2:$F$21,6,FALSE),"")=""),"Set the RTB registered column on Properties",IF(AND(F64="Pre-letting expenditure (S. 97A)",C64="Commercial"),"Pre-letting relief is residential only","")))))</f>
      </c>
    </row>
    <row r="65">
      <c r="A65" s="3"/>
      <c r="C65">
        <f>IF(B65="","",IFERROR(VLOOKUP(B65,Properties!$A$2:$D$21,4,FALSE),"not on Properties"))</f>
      </c>
      <c r="G65" s="4"/>
      <c r="H65" s="4"/>
      <c r="I65" s="4">
        <f>IF(COUNT(G65:H65)=0,"",SUM(G65:H65))</f>
      </c>
      <c r="J65" s="5"/>
      <c r="K65" s="4">
        <f>IF(G65="","",G65*IF(J65="",1,J65)*IF(AND(F65="Mortgage interest",C65="Residential",IFERROR(VLOOKUP(B65,Properties!$A$2:$F$21,6,FALSE),"")="No"),0,1))</f>
      </c>
      <c r="M65" s="6">
        <f>IF(B65="","",IF(ISNA(MATCH(B65,Properties!$A$2:$A$21,0)),"Property ref is not on the Properties tab",IF(AND(F65="Mortgage interest",C65="Residential",IFERROR(VLOOKUP(B65,Properties!$A$2:$F$21,6,FALSE),"")="No"),"Interest disallowed - this property has no RTB registration",IF(AND(F65="Mortgage interest",C65="Residential",IFERROR(VLOOKUP(B65,Properties!$A$2:$F$21,6,FALSE),"")=""),"Set the RTB registered column on Properties",IF(AND(F65="Pre-letting expenditure (S. 97A)",C65="Commercial"),"Pre-letting relief is residential only","")))))</f>
      </c>
    </row>
    <row r="66">
      <c r="A66" s="3"/>
      <c r="C66">
        <f>IF(B66="","",IFERROR(VLOOKUP(B66,Properties!$A$2:$D$21,4,FALSE),"not on Properties"))</f>
      </c>
      <c r="G66" s="4"/>
      <c r="H66" s="4"/>
      <c r="I66" s="4">
        <f>IF(COUNT(G66:H66)=0,"",SUM(G66:H66))</f>
      </c>
      <c r="J66" s="5"/>
      <c r="K66" s="4">
        <f>IF(G66="","",G66*IF(J66="",1,J66)*IF(AND(F66="Mortgage interest",C66="Residential",IFERROR(VLOOKUP(B66,Properties!$A$2:$F$21,6,FALSE),"")="No"),0,1))</f>
      </c>
      <c r="M66" s="6">
        <f>IF(B66="","",IF(ISNA(MATCH(B66,Properties!$A$2:$A$21,0)),"Property ref is not on the Properties tab",IF(AND(F66="Mortgage interest",C66="Residential",IFERROR(VLOOKUP(B66,Properties!$A$2:$F$21,6,FALSE),"")="No"),"Interest disallowed - this property has no RTB registration",IF(AND(F66="Mortgage interest",C66="Residential",IFERROR(VLOOKUP(B66,Properties!$A$2:$F$21,6,FALSE),"")=""),"Set the RTB registered column on Properties",IF(AND(F66="Pre-letting expenditure (S. 97A)",C66="Commercial"),"Pre-letting relief is residential only","")))))</f>
      </c>
    </row>
    <row r="67">
      <c r="A67" s="3"/>
      <c r="C67">
        <f>IF(B67="","",IFERROR(VLOOKUP(B67,Properties!$A$2:$D$21,4,FALSE),"not on Properties"))</f>
      </c>
      <c r="G67" s="4"/>
      <c r="H67" s="4"/>
      <c r="I67" s="4">
        <f>IF(COUNT(G67:H67)=0,"",SUM(G67:H67))</f>
      </c>
      <c r="J67" s="5"/>
      <c r="K67" s="4">
        <f>IF(G67="","",G67*IF(J67="",1,J67)*IF(AND(F67="Mortgage interest",C67="Residential",IFERROR(VLOOKUP(B67,Properties!$A$2:$F$21,6,FALSE),"")="No"),0,1))</f>
      </c>
      <c r="M67" s="6">
        <f>IF(B67="","",IF(ISNA(MATCH(B67,Properties!$A$2:$A$21,0)),"Property ref is not on the Properties tab",IF(AND(F67="Mortgage interest",C67="Residential",IFERROR(VLOOKUP(B67,Properties!$A$2:$F$21,6,FALSE),"")="No"),"Interest disallowed - this property has no RTB registration",IF(AND(F67="Mortgage interest",C67="Residential",IFERROR(VLOOKUP(B67,Properties!$A$2:$F$21,6,FALSE),"")=""),"Set the RTB registered column on Properties",IF(AND(F67="Pre-letting expenditure (S. 97A)",C67="Commercial"),"Pre-letting relief is residential only","")))))</f>
      </c>
    </row>
    <row r="68">
      <c r="A68" s="3"/>
      <c r="C68">
        <f>IF(B68="","",IFERROR(VLOOKUP(B68,Properties!$A$2:$D$21,4,FALSE),"not on Properties"))</f>
      </c>
      <c r="G68" s="4"/>
      <c r="H68" s="4"/>
      <c r="I68" s="4">
        <f>IF(COUNT(G68:H68)=0,"",SUM(G68:H68))</f>
      </c>
      <c r="J68" s="5"/>
      <c r="K68" s="4">
        <f>IF(G68="","",G68*IF(J68="",1,J68)*IF(AND(F68="Mortgage interest",C68="Residential",IFERROR(VLOOKUP(B68,Properties!$A$2:$F$21,6,FALSE),"")="No"),0,1))</f>
      </c>
      <c r="M68" s="6">
        <f>IF(B68="","",IF(ISNA(MATCH(B68,Properties!$A$2:$A$21,0)),"Property ref is not on the Properties tab",IF(AND(F68="Mortgage interest",C68="Residential",IFERROR(VLOOKUP(B68,Properties!$A$2:$F$21,6,FALSE),"")="No"),"Interest disallowed - this property has no RTB registration",IF(AND(F68="Mortgage interest",C68="Residential",IFERROR(VLOOKUP(B68,Properties!$A$2:$F$21,6,FALSE),"")=""),"Set the RTB registered column on Properties",IF(AND(F68="Pre-letting expenditure (S. 97A)",C68="Commercial"),"Pre-letting relief is residential only","")))))</f>
      </c>
    </row>
    <row r="69">
      <c r="A69" s="3"/>
      <c r="C69">
        <f>IF(B69="","",IFERROR(VLOOKUP(B69,Properties!$A$2:$D$21,4,FALSE),"not on Properties"))</f>
      </c>
      <c r="G69" s="4"/>
      <c r="H69" s="4"/>
      <c r="I69" s="4">
        <f>IF(COUNT(G69:H69)=0,"",SUM(G69:H69))</f>
      </c>
      <c r="J69" s="5"/>
      <c r="K69" s="4">
        <f>IF(G69="","",G69*IF(J69="",1,J69)*IF(AND(F69="Mortgage interest",C69="Residential",IFERROR(VLOOKUP(B69,Properties!$A$2:$F$21,6,FALSE),"")="No"),0,1))</f>
      </c>
      <c r="M69" s="6">
        <f>IF(B69="","",IF(ISNA(MATCH(B69,Properties!$A$2:$A$21,0)),"Property ref is not on the Properties tab",IF(AND(F69="Mortgage interest",C69="Residential",IFERROR(VLOOKUP(B69,Properties!$A$2:$F$21,6,FALSE),"")="No"),"Interest disallowed - this property has no RTB registration",IF(AND(F69="Mortgage interest",C69="Residential",IFERROR(VLOOKUP(B69,Properties!$A$2:$F$21,6,FALSE),"")=""),"Set the RTB registered column on Properties",IF(AND(F69="Pre-letting expenditure (S. 97A)",C69="Commercial"),"Pre-letting relief is residential only","")))))</f>
      </c>
    </row>
    <row r="70">
      <c r="A70" s="3"/>
      <c r="C70">
        <f>IF(B70="","",IFERROR(VLOOKUP(B70,Properties!$A$2:$D$21,4,FALSE),"not on Properties"))</f>
      </c>
      <c r="G70" s="4"/>
      <c r="H70" s="4"/>
      <c r="I70" s="4">
        <f>IF(COUNT(G70:H70)=0,"",SUM(G70:H70))</f>
      </c>
      <c r="J70" s="5"/>
      <c r="K70" s="4">
        <f>IF(G70="","",G70*IF(J70="",1,J70)*IF(AND(F70="Mortgage interest",C70="Residential",IFERROR(VLOOKUP(B70,Properties!$A$2:$F$21,6,FALSE),"")="No"),0,1))</f>
      </c>
      <c r="M70" s="6">
        <f>IF(B70="","",IF(ISNA(MATCH(B70,Properties!$A$2:$A$21,0)),"Property ref is not on the Properties tab",IF(AND(F70="Mortgage interest",C70="Residential",IFERROR(VLOOKUP(B70,Properties!$A$2:$F$21,6,FALSE),"")="No"),"Interest disallowed - this property has no RTB registration",IF(AND(F70="Mortgage interest",C70="Residential",IFERROR(VLOOKUP(B70,Properties!$A$2:$F$21,6,FALSE),"")=""),"Set the RTB registered column on Properties",IF(AND(F70="Pre-letting expenditure (S. 97A)",C70="Commercial"),"Pre-letting relief is residential only","")))))</f>
      </c>
    </row>
    <row r="71">
      <c r="A71" s="3"/>
      <c r="C71">
        <f>IF(B71="","",IFERROR(VLOOKUP(B71,Properties!$A$2:$D$21,4,FALSE),"not on Properties"))</f>
      </c>
      <c r="G71" s="4"/>
      <c r="H71" s="4"/>
      <c r="I71" s="4">
        <f>IF(COUNT(G71:H71)=0,"",SUM(G71:H71))</f>
      </c>
      <c r="J71" s="5"/>
      <c r="K71" s="4">
        <f>IF(G71="","",G71*IF(J71="",1,J71)*IF(AND(F71="Mortgage interest",C71="Residential",IFERROR(VLOOKUP(B71,Properties!$A$2:$F$21,6,FALSE),"")="No"),0,1))</f>
      </c>
      <c r="M71" s="6">
        <f>IF(B71="","",IF(ISNA(MATCH(B71,Properties!$A$2:$A$21,0)),"Property ref is not on the Properties tab",IF(AND(F71="Mortgage interest",C71="Residential",IFERROR(VLOOKUP(B71,Properties!$A$2:$F$21,6,FALSE),"")="No"),"Interest disallowed - this property has no RTB registration",IF(AND(F71="Mortgage interest",C71="Residential",IFERROR(VLOOKUP(B71,Properties!$A$2:$F$21,6,FALSE),"")=""),"Set the RTB registered column on Properties",IF(AND(F71="Pre-letting expenditure (S. 97A)",C71="Commercial"),"Pre-letting relief is residential only","")))))</f>
      </c>
    </row>
    <row r="72">
      <c r="A72" s="3"/>
      <c r="C72">
        <f>IF(B72="","",IFERROR(VLOOKUP(B72,Properties!$A$2:$D$21,4,FALSE),"not on Properties"))</f>
      </c>
      <c r="G72" s="4"/>
      <c r="H72" s="4"/>
      <c r="I72" s="4">
        <f>IF(COUNT(G72:H72)=0,"",SUM(G72:H72))</f>
      </c>
      <c r="J72" s="5"/>
      <c r="K72" s="4">
        <f>IF(G72="","",G72*IF(J72="",1,J72)*IF(AND(F72="Mortgage interest",C72="Residential",IFERROR(VLOOKUP(B72,Properties!$A$2:$F$21,6,FALSE),"")="No"),0,1))</f>
      </c>
      <c r="M72" s="6">
        <f>IF(B72="","",IF(ISNA(MATCH(B72,Properties!$A$2:$A$21,0)),"Property ref is not on the Properties tab",IF(AND(F72="Mortgage interest",C72="Residential",IFERROR(VLOOKUP(B72,Properties!$A$2:$F$21,6,FALSE),"")="No"),"Interest disallowed - this property has no RTB registration",IF(AND(F72="Mortgage interest",C72="Residential",IFERROR(VLOOKUP(B72,Properties!$A$2:$F$21,6,FALSE),"")=""),"Set the RTB registered column on Properties",IF(AND(F72="Pre-letting expenditure (S. 97A)",C72="Commercial"),"Pre-letting relief is residential only","")))))</f>
      </c>
    </row>
    <row r="73">
      <c r="A73" s="3"/>
      <c r="C73">
        <f>IF(B73="","",IFERROR(VLOOKUP(B73,Properties!$A$2:$D$21,4,FALSE),"not on Properties"))</f>
      </c>
      <c r="G73" s="4"/>
      <c r="H73" s="4"/>
      <c r="I73" s="4">
        <f>IF(COUNT(G73:H73)=0,"",SUM(G73:H73))</f>
      </c>
      <c r="J73" s="5"/>
      <c r="K73" s="4">
        <f>IF(G73="","",G73*IF(J73="",1,J73)*IF(AND(F73="Mortgage interest",C73="Residential",IFERROR(VLOOKUP(B73,Properties!$A$2:$F$21,6,FALSE),"")="No"),0,1))</f>
      </c>
      <c r="M73" s="6">
        <f>IF(B73="","",IF(ISNA(MATCH(B73,Properties!$A$2:$A$21,0)),"Property ref is not on the Properties tab",IF(AND(F73="Mortgage interest",C73="Residential",IFERROR(VLOOKUP(B73,Properties!$A$2:$F$21,6,FALSE),"")="No"),"Interest disallowed - this property has no RTB registration",IF(AND(F73="Mortgage interest",C73="Residential",IFERROR(VLOOKUP(B73,Properties!$A$2:$F$21,6,FALSE),"")=""),"Set the RTB registered column on Properties",IF(AND(F73="Pre-letting expenditure (S. 97A)",C73="Commercial"),"Pre-letting relief is residential only","")))))</f>
      </c>
    </row>
    <row r="74">
      <c r="A74" s="3"/>
      <c r="C74">
        <f>IF(B74="","",IFERROR(VLOOKUP(B74,Properties!$A$2:$D$21,4,FALSE),"not on Properties"))</f>
      </c>
      <c r="G74" s="4"/>
      <c r="H74" s="4"/>
      <c r="I74" s="4">
        <f>IF(COUNT(G74:H74)=0,"",SUM(G74:H74))</f>
      </c>
      <c r="J74" s="5"/>
      <c r="K74" s="4">
        <f>IF(G74="","",G74*IF(J74="",1,J74)*IF(AND(F74="Mortgage interest",C74="Residential",IFERROR(VLOOKUP(B74,Properties!$A$2:$F$21,6,FALSE),"")="No"),0,1))</f>
      </c>
      <c r="M74" s="6">
        <f>IF(B74="","",IF(ISNA(MATCH(B74,Properties!$A$2:$A$21,0)),"Property ref is not on the Properties tab",IF(AND(F74="Mortgage interest",C74="Residential",IFERROR(VLOOKUP(B74,Properties!$A$2:$F$21,6,FALSE),"")="No"),"Interest disallowed - this property has no RTB registration",IF(AND(F74="Mortgage interest",C74="Residential",IFERROR(VLOOKUP(B74,Properties!$A$2:$F$21,6,FALSE),"")=""),"Set the RTB registered column on Properties",IF(AND(F74="Pre-letting expenditure (S. 97A)",C74="Commercial"),"Pre-letting relief is residential only","")))))</f>
      </c>
    </row>
    <row r="75">
      <c r="A75" s="3"/>
      <c r="C75">
        <f>IF(B75="","",IFERROR(VLOOKUP(B75,Properties!$A$2:$D$21,4,FALSE),"not on Properties"))</f>
      </c>
      <c r="G75" s="4"/>
      <c r="H75" s="4"/>
      <c r="I75" s="4">
        <f>IF(COUNT(G75:H75)=0,"",SUM(G75:H75))</f>
      </c>
      <c r="J75" s="5"/>
      <c r="K75" s="4">
        <f>IF(G75="","",G75*IF(J75="",1,J75)*IF(AND(F75="Mortgage interest",C75="Residential",IFERROR(VLOOKUP(B75,Properties!$A$2:$F$21,6,FALSE),"")="No"),0,1))</f>
      </c>
      <c r="M75" s="6">
        <f>IF(B75="","",IF(ISNA(MATCH(B75,Properties!$A$2:$A$21,0)),"Property ref is not on the Properties tab",IF(AND(F75="Mortgage interest",C75="Residential",IFERROR(VLOOKUP(B75,Properties!$A$2:$F$21,6,FALSE),"")="No"),"Interest disallowed - this property has no RTB registration",IF(AND(F75="Mortgage interest",C75="Residential",IFERROR(VLOOKUP(B75,Properties!$A$2:$F$21,6,FALSE),"")=""),"Set the RTB registered column on Properties",IF(AND(F75="Pre-letting expenditure (S. 97A)",C75="Commercial"),"Pre-letting relief is residential only","")))))</f>
      </c>
    </row>
    <row r="76">
      <c r="A76" s="3"/>
      <c r="C76">
        <f>IF(B76="","",IFERROR(VLOOKUP(B76,Properties!$A$2:$D$21,4,FALSE),"not on Properties"))</f>
      </c>
      <c r="G76" s="4"/>
      <c r="H76" s="4"/>
      <c r="I76" s="4">
        <f>IF(COUNT(G76:H76)=0,"",SUM(G76:H76))</f>
      </c>
      <c r="J76" s="5"/>
      <c r="K76" s="4">
        <f>IF(G76="","",G76*IF(J76="",1,J76)*IF(AND(F76="Mortgage interest",C76="Residential",IFERROR(VLOOKUP(B76,Properties!$A$2:$F$21,6,FALSE),"")="No"),0,1))</f>
      </c>
      <c r="M76" s="6">
        <f>IF(B76="","",IF(ISNA(MATCH(B76,Properties!$A$2:$A$21,0)),"Property ref is not on the Properties tab",IF(AND(F76="Mortgage interest",C76="Residential",IFERROR(VLOOKUP(B76,Properties!$A$2:$F$21,6,FALSE),"")="No"),"Interest disallowed - this property has no RTB registration",IF(AND(F76="Mortgage interest",C76="Residential",IFERROR(VLOOKUP(B76,Properties!$A$2:$F$21,6,FALSE),"")=""),"Set the RTB registered column on Properties",IF(AND(F76="Pre-letting expenditure (S. 97A)",C76="Commercial"),"Pre-letting relief is residential only","")))))</f>
      </c>
    </row>
    <row r="77">
      <c r="A77" s="3"/>
      <c r="C77">
        <f>IF(B77="","",IFERROR(VLOOKUP(B77,Properties!$A$2:$D$21,4,FALSE),"not on Properties"))</f>
      </c>
      <c r="G77" s="4"/>
      <c r="H77" s="4"/>
      <c r="I77" s="4">
        <f>IF(COUNT(G77:H77)=0,"",SUM(G77:H77))</f>
      </c>
      <c r="J77" s="5"/>
      <c r="K77" s="4">
        <f>IF(G77="","",G77*IF(J77="",1,J77)*IF(AND(F77="Mortgage interest",C77="Residential",IFERROR(VLOOKUP(B77,Properties!$A$2:$F$21,6,FALSE),"")="No"),0,1))</f>
      </c>
      <c r="M77" s="6">
        <f>IF(B77="","",IF(ISNA(MATCH(B77,Properties!$A$2:$A$21,0)),"Property ref is not on the Properties tab",IF(AND(F77="Mortgage interest",C77="Residential",IFERROR(VLOOKUP(B77,Properties!$A$2:$F$21,6,FALSE),"")="No"),"Interest disallowed - this property has no RTB registration",IF(AND(F77="Mortgage interest",C77="Residential",IFERROR(VLOOKUP(B77,Properties!$A$2:$F$21,6,FALSE),"")=""),"Set the RTB registered column on Properties",IF(AND(F77="Pre-letting expenditure (S. 97A)",C77="Commercial"),"Pre-letting relief is residential only","")))))</f>
      </c>
    </row>
    <row r="78">
      <c r="A78" s="3"/>
      <c r="C78">
        <f>IF(B78="","",IFERROR(VLOOKUP(B78,Properties!$A$2:$D$21,4,FALSE),"not on Properties"))</f>
      </c>
      <c r="G78" s="4"/>
      <c r="H78" s="4"/>
      <c r="I78" s="4">
        <f>IF(COUNT(G78:H78)=0,"",SUM(G78:H78))</f>
      </c>
      <c r="J78" s="5"/>
      <c r="K78" s="4">
        <f>IF(G78="","",G78*IF(J78="",1,J78)*IF(AND(F78="Mortgage interest",C78="Residential",IFERROR(VLOOKUP(B78,Properties!$A$2:$F$21,6,FALSE),"")="No"),0,1))</f>
      </c>
      <c r="M78" s="6">
        <f>IF(B78="","",IF(ISNA(MATCH(B78,Properties!$A$2:$A$21,0)),"Property ref is not on the Properties tab",IF(AND(F78="Mortgage interest",C78="Residential",IFERROR(VLOOKUP(B78,Properties!$A$2:$F$21,6,FALSE),"")="No"),"Interest disallowed - this property has no RTB registration",IF(AND(F78="Mortgage interest",C78="Residential",IFERROR(VLOOKUP(B78,Properties!$A$2:$F$21,6,FALSE),"")=""),"Set the RTB registered column on Properties",IF(AND(F78="Pre-letting expenditure (S. 97A)",C78="Commercial"),"Pre-letting relief is residential only","")))))</f>
      </c>
    </row>
    <row r="79">
      <c r="A79" s="3"/>
      <c r="C79">
        <f>IF(B79="","",IFERROR(VLOOKUP(B79,Properties!$A$2:$D$21,4,FALSE),"not on Properties"))</f>
      </c>
      <c r="G79" s="4"/>
      <c r="H79" s="4"/>
      <c r="I79" s="4">
        <f>IF(COUNT(G79:H79)=0,"",SUM(G79:H79))</f>
      </c>
      <c r="J79" s="5"/>
      <c r="K79" s="4">
        <f>IF(G79="","",G79*IF(J79="",1,J79)*IF(AND(F79="Mortgage interest",C79="Residential",IFERROR(VLOOKUP(B79,Properties!$A$2:$F$21,6,FALSE),"")="No"),0,1))</f>
      </c>
      <c r="M79" s="6">
        <f>IF(B79="","",IF(ISNA(MATCH(B79,Properties!$A$2:$A$21,0)),"Property ref is not on the Properties tab",IF(AND(F79="Mortgage interest",C79="Residential",IFERROR(VLOOKUP(B79,Properties!$A$2:$F$21,6,FALSE),"")="No"),"Interest disallowed - this property has no RTB registration",IF(AND(F79="Mortgage interest",C79="Residential",IFERROR(VLOOKUP(B79,Properties!$A$2:$F$21,6,FALSE),"")=""),"Set the RTB registered column on Properties",IF(AND(F79="Pre-letting expenditure (S. 97A)",C79="Commercial"),"Pre-letting relief is residential only","")))))</f>
      </c>
    </row>
    <row r="80">
      <c r="A80" s="3"/>
      <c r="C80">
        <f>IF(B80="","",IFERROR(VLOOKUP(B80,Properties!$A$2:$D$21,4,FALSE),"not on Properties"))</f>
      </c>
      <c r="G80" s="4"/>
      <c r="H80" s="4"/>
      <c r="I80" s="4">
        <f>IF(COUNT(G80:H80)=0,"",SUM(G80:H80))</f>
      </c>
      <c r="J80" s="5"/>
      <c r="K80" s="4">
        <f>IF(G80="","",G80*IF(J80="",1,J80)*IF(AND(F80="Mortgage interest",C80="Residential",IFERROR(VLOOKUP(B80,Properties!$A$2:$F$21,6,FALSE),"")="No"),0,1))</f>
      </c>
      <c r="M80" s="6">
        <f>IF(B80="","",IF(ISNA(MATCH(B80,Properties!$A$2:$A$21,0)),"Property ref is not on the Properties tab",IF(AND(F80="Mortgage interest",C80="Residential",IFERROR(VLOOKUP(B80,Properties!$A$2:$F$21,6,FALSE),"")="No"),"Interest disallowed - this property has no RTB registration",IF(AND(F80="Mortgage interest",C80="Residential",IFERROR(VLOOKUP(B80,Properties!$A$2:$F$21,6,FALSE),"")=""),"Set the RTB registered column on Properties",IF(AND(F80="Pre-letting expenditure (S. 97A)",C80="Commercial"),"Pre-letting relief is residential only","")))))</f>
      </c>
    </row>
    <row r="81">
      <c r="A81" s="3"/>
      <c r="C81">
        <f>IF(B81="","",IFERROR(VLOOKUP(B81,Properties!$A$2:$D$21,4,FALSE),"not on Properties"))</f>
      </c>
      <c r="G81" s="4"/>
      <c r="H81" s="4"/>
      <c r="I81" s="4">
        <f>IF(COUNT(G81:H81)=0,"",SUM(G81:H81))</f>
      </c>
      <c r="J81" s="5"/>
      <c r="K81" s="4">
        <f>IF(G81="","",G81*IF(J81="",1,J81)*IF(AND(F81="Mortgage interest",C81="Residential",IFERROR(VLOOKUP(B81,Properties!$A$2:$F$21,6,FALSE),"")="No"),0,1))</f>
      </c>
      <c r="M81" s="6">
        <f>IF(B81="","",IF(ISNA(MATCH(B81,Properties!$A$2:$A$21,0)),"Property ref is not on the Properties tab",IF(AND(F81="Mortgage interest",C81="Residential",IFERROR(VLOOKUP(B81,Properties!$A$2:$F$21,6,FALSE),"")="No"),"Interest disallowed - this property has no RTB registration",IF(AND(F81="Mortgage interest",C81="Residential",IFERROR(VLOOKUP(B81,Properties!$A$2:$F$21,6,FALSE),"")=""),"Set the RTB registered column on Properties",IF(AND(F81="Pre-letting expenditure (S. 97A)",C81="Commercial"),"Pre-letting relief is residential only","")))))</f>
      </c>
    </row>
    <row r="82">
      <c r="A82" s="3"/>
      <c r="C82">
        <f>IF(B82="","",IFERROR(VLOOKUP(B82,Properties!$A$2:$D$21,4,FALSE),"not on Properties"))</f>
      </c>
      <c r="G82" s="4"/>
      <c r="H82" s="4"/>
      <c r="I82" s="4">
        <f>IF(COUNT(G82:H82)=0,"",SUM(G82:H82))</f>
      </c>
      <c r="J82" s="5"/>
      <c r="K82" s="4">
        <f>IF(G82="","",G82*IF(J82="",1,J82)*IF(AND(F82="Mortgage interest",C82="Residential",IFERROR(VLOOKUP(B82,Properties!$A$2:$F$21,6,FALSE),"")="No"),0,1))</f>
      </c>
      <c r="M82" s="6">
        <f>IF(B82="","",IF(ISNA(MATCH(B82,Properties!$A$2:$A$21,0)),"Property ref is not on the Properties tab",IF(AND(F82="Mortgage interest",C82="Residential",IFERROR(VLOOKUP(B82,Properties!$A$2:$F$21,6,FALSE),"")="No"),"Interest disallowed - this property has no RTB registration",IF(AND(F82="Mortgage interest",C82="Residential",IFERROR(VLOOKUP(B82,Properties!$A$2:$F$21,6,FALSE),"")=""),"Set the RTB registered column on Properties",IF(AND(F82="Pre-letting expenditure (S. 97A)",C82="Commercial"),"Pre-letting relief is residential only","")))))</f>
      </c>
    </row>
    <row r="83">
      <c r="A83" s="3"/>
      <c r="C83">
        <f>IF(B83="","",IFERROR(VLOOKUP(B83,Properties!$A$2:$D$21,4,FALSE),"not on Properties"))</f>
      </c>
      <c r="G83" s="4"/>
      <c r="H83" s="4"/>
      <c r="I83" s="4">
        <f>IF(COUNT(G83:H83)=0,"",SUM(G83:H83))</f>
      </c>
      <c r="J83" s="5"/>
      <c r="K83" s="4">
        <f>IF(G83="","",G83*IF(J83="",1,J83)*IF(AND(F83="Mortgage interest",C83="Residential",IFERROR(VLOOKUP(B83,Properties!$A$2:$F$21,6,FALSE),"")="No"),0,1))</f>
      </c>
      <c r="M83" s="6">
        <f>IF(B83="","",IF(ISNA(MATCH(B83,Properties!$A$2:$A$21,0)),"Property ref is not on the Properties tab",IF(AND(F83="Mortgage interest",C83="Residential",IFERROR(VLOOKUP(B83,Properties!$A$2:$F$21,6,FALSE),"")="No"),"Interest disallowed - this property has no RTB registration",IF(AND(F83="Mortgage interest",C83="Residential",IFERROR(VLOOKUP(B83,Properties!$A$2:$F$21,6,FALSE),"")=""),"Set the RTB registered column on Properties",IF(AND(F83="Pre-letting expenditure (S. 97A)",C83="Commercial"),"Pre-letting relief is residential only","")))))</f>
      </c>
    </row>
    <row r="84">
      <c r="A84" s="3"/>
      <c r="C84">
        <f>IF(B84="","",IFERROR(VLOOKUP(B84,Properties!$A$2:$D$21,4,FALSE),"not on Properties"))</f>
      </c>
      <c r="G84" s="4"/>
      <c r="H84" s="4"/>
      <c r="I84" s="4">
        <f>IF(COUNT(G84:H84)=0,"",SUM(G84:H84))</f>
      </c>
      <c r="J84" s="5"/>
      <c r="K84" s="4">
        <f>IF(G84="","",G84*IF(J84="",1,J84)*IF(AND(F84="Mortgage interest",C84="Residential",IFERROR(VLOOKUP(B84,Properties!$A$2:$F$21,6,FALSE),"")="No"),0,1))</f>
      </c>
      <c r="M84" s="6">
        <f>IF(B84="","",IF(ISNA(MATCH(B84,Properties!$A$2:$A$21,0)),"Property ref is not on the Properties tab",IF(AND(F84="Mortgage interest",C84="Residential",IFERROR(VLOOKUP(B84,Properties!$A$2:$F$21,6,FALSE),"")="No"),"Interest disallowed - this property has no RTB registration",IF(AND(F84="Mortgage interest",C84="Residential",IFERROR(VLOOKUP(B84,Properties!$A$2:$F$21,6,FALSE),"")=""),"Set the RTB registered column on Properties",IF(AND(F84="Pre-letting expenditure (S. 97A)",C84="Commercial"),"Pre-letting relief is residential only","")))))</f>
      </c>
    </row>
    <row r="85">
      <c r="A85" s="3"/>
      <c r="C85">
        <f>IF(B85="","",IFERROR(VLOOKUP(B85,Properties!$A$2:$D$21,4,FALSE),"not on Properties"))</f>
      </c>
      <c r="G85" s="4"/>
      <c r="H85" s="4"/>
      <c r="I85" s="4">
        <f>IF(COUNT(G85:H85)=0,"",SUM(G85:H85))</f>
      </c>
      <c r="J85" s="5"/>
      <c r="K85" s="4">
        <f>IF(G85="","",G85*IF(J85="",1,J85)*IF(AND(F85="Mortgage interest",C85="Residential",IFERROR(VLOOKUP(B85,Properties!$A$2:$F$21,6,FALSE),"")="No"),0,1))</f>
      </c>
      <c r="M85" s="6">
        <f>IF(B85="","",IF(ISNA(MATCH(B85,Properties!$A$2:$A$21,0)),"Property ref is not on the Properties tab",IF(AND(F85="Mortgage interest",C85="Residential",IFERROR(VLOOKUP(B85,Properties!$A$2:$F$21,6,FALSE),"")="No"),"Interest disallowed - this property has no RTB registration",IF(AND(F85="Mortgage interest",C85="Residential",IFERROR(VLOOKUP(B85,Properties!$A$2:$F$21,6,FALSE),"")=""),"Set the RTB registered column on Properties",IF(AND(F85="Pre-letting expenditure (S. 97A)",C85="Commercial"),"Pre-letting relief is residential only","")))))</f>
      </c>
    </row>
    <row r="86">
      <c r="A86" s="3"/>
      <c r="C86">
        <f>IF(B86="","",IFERROR(VLOOKUP(B86,Properties!$A$2:$D$21,4,FALSE),"not on Properties"))</f>
      </c>
      <c r="G86" s="4"/>
      <c r="H86" s="4"/>
      <c r="I86" s="4">
        <f>IF(COUNT(G86:H86)=0,"",SUM(G86:H86))</f>
      </c>
      <c r="J86" s="5"/>
      <c r="K86" s="4">
        <f>IF(G86="","",G86*IF(J86="",1,J86)*IF(AND(F86="Mortgage interest",C86="Residential",IFERROR(VLOOKUP(B86,Properties!$A$2:$F$21,6,FALSE),"")="No"),0,1))</f>
      </c>
      <c r="M86" s="6">
        <f>IF(B86="","",IF(ISNA(MATCH(B86,Properties!$A$2:$A$21,0)),"Property ref is not on the Properties tab",IF(AND(F86="Mortgage interest",C86="Residential",IFERROR(VLOOKUP(B86,Properties!$A$2:$F$21,6,FALSE),"")="No"),"Interest disallowed - this property has no RTB registration",IF(AND(F86="Mortgage interest",C86="Residential",IFERROR(VLOOKUP(B86,Properties!$A$2:$F$21,6,FALSE),"")=""),"Set the RTB registered column on Properties",IF(AND(F86="Pre-letting expenditure (S. 97A)",C86="Commercial"),"Pre-letting relief is residential only","")))))</f>
      </c>
    </row>
    <row r="87">
      <c r="A87" s="3"/>
      <c r="C87">
        <f>IF(B87="","",IFERROR(VLOOKUP(B87,Properties!$A$2:$D$21,4,FALSE),"not on Properties"))</f>
      </c>
      <c r="G87" s="4"/>
      <c r="H87" s="4"/>
      <c r="I87" s="4">
        <f>IF(COUNT(G87:H87)=0,"",SUM(G87:H87))</f>
      </c>
      <c r="J87" s="5"/>
      <c r="K87" s="4">
        <f>IF(G87="","",G87*IF(J87="",1,J87)*IF(AND(F87="Mortgage interest",C87="Residential",IFERROR(VLOOKUP(B87,Properties!$A$2:$F$21,6,FALSE),"")="No"),0,1))</f>
      </c>
      <c r="M87" s="6">
        <f>IF(B87="","",IF(ISNA(MATCH(B87,Properties!$A$2:$A$21,0)),"Property ref is not on the Properties tab",IF(AND(F87="Mortgage interest",C87="Residential",IFERROR(VLOOKUP(B87,Properties!$A$2:$F$21,6,FALSE),"")="No"),"Interest disallowed - this property has no RTB registration",IF(AND(F87="Mortgage interest",C87="Residential",IFERROR(VLOOKUP(B87,Properties!$A$2:$F$21,6,FALSE),"")=""),"Set the RTB registered column on Properties",IF(AND(F87="Pre-letting expenditure (S. 97A)",C87="Commercial"),"Pre-letting relief is residential only","")))))</f>
      </c>
    </row>
    <row r="88">
      <c r="A88" s="3"/>
      <c r="C88">
        <f>IF(B88="","",IFERROR(VLOOKUP(B88,Properties!$A$2:$D$21,4,FALSE),"not on Properties"))</f>
      </c>
      <c r="G88" s="4"/>
      <c r="H88" s="4"/>
      <c r="I88" s="4">
        <f>IF(COUNT(G88:H88)=0,"",SUM(G88:H88))</f>
      </c>
      <c r="J88" s="5"/>
      <c r="K88" s="4">
        <f>IF(G88="","",G88*IF(J88="",1,J88)*IF(AND(F88="Mortgage interest",C88="Residential",IFERROR(VLOOKUP(B88,Properties!$A$2:$F$21,6,FALSE),"")="No"),0,1))</f>
      </c>
      <c r="M88" s="6">
        <f>IF(B88="","",IF(ISNA(MATCH(B88,Properties!$A$2:$A$21,0)),"Property ref is not on the Properties tab",IF(AND(F88="Mortgage interest",C88="Residential",IFERROR(VLOOKUP(B88,Properties!$A$2:$F$21,6,FALSE),"")="No"),"Interest disallowed - this property has no RTB registration",IF(AND(F88="Mortgage interest",C88="Residential",IFERROR(VLOOKUP(B88,Properties!$A$2:$F$21,6,FALSE),"")=""),"Set the RTB registered column on Properties",IF(AND(F88="Pre-letting expenditure (S. 97A)",C88="Commercial"),"Pre-letting relief is residential only","")))))</f>
      </c>
    </row>
    <row r="89">
      <c r="A89" s="3"/>
      <c r="C89">
        <f>IF(B89="","",IFERROR(VLOOKUP(B89,Properties!$A$2:$D$21,4,FALSE),"not on Properties"))</f>
      </c>
      <c r="G89" s="4"/>
      <c r="H89" s="4"/>
      <c r="I89" s="4">
        <f>IF(COUNT(G89:H89)=0,"",SUM(G89:H89))</f>
      </c>
      <c r="J89" s="5"/>
      <c r="K89" s="4">
        <f>IF(G89="","",G89*IF(J89="",1,J89)*IF(AND(F89="Mortgage interest",C89="Residential",IFERROR(VLOOKUP(B89,Properties!$A$2:$F$21,6,FALSE),"")="No"),0,1))</f>
      </c>
      <c r="M89" s="6">
        <f>IF(B89="","",IF(ISNA(MATCH(B89,Properties!$A$2:$A$21,0)),"Property ref is not on the Properties tab",IF(AND(F89="Mortgage interest",C89="Residential",IFERROR(VLOOKUP(B89,Properties!$A$2:$F$21,6,FALSE),"")="No"),"Interest disallowed - this property has no RTB registration",IF(AND(F89="Mortgage interest",C89="Residential",IFERROR(VLOOKUP(B89,Properties!$A$2:$F$21,6,FALSE),"")=""),"Set the RTB registered column on Properties",IF(AND(F89="Pre-letting expenditure (S. 97A)",C89="Commercial"),"Pre-letting relief is residential only","")))))</f>
      </c>
    </row>
    <row r="90">
      <c r="A90" s="3"/>
      <c r="C90">
        <f>IF(B90="","",IFERROR(VLOOKUP(B90,Properties!$A$2:$D$21,4,FALSE),"not on Properties"))</f>
      </c>
      <c r="G90" s="4"/>
      <c r="H90" s="4"/>
      <c r="I90" s="4">
        <f>IF(COUNT(G90:H90)=0,"",SUM(G90:H90))</f>
      </c>
      <c r="J90" s="5"/>
      <c r="K90" s="4">
        <f>IF(G90="","",G90*IF(J90="",1,J90)*IF(AND(F90="Mortgage interest",C90="Residential",IFERROR(VLOOKUP(B90,Properties!$A$2:$F$21,6,FALSE),"")="No"),0,1))</f>
      </c>
      <c r="M90" s="6">
        <f>IF(B90="","",IF(ISNA(MATCH(B90,Properties!$A$2:$A$21,0)),"Property ref is not on the Properties tab",IF(AND(F90="Mortgage interest",C90="Residential",IFERROR(VLOOKUP(B90,Properties!$A$2:$F$21,6,FALSE),"")="No"),"Interest disallowed - this property has no RTB registration",IF(AND(F90="Mortgage interest",C90="Residential",IFERROR(VLOOKUP(B90,Properties!$A$2:$F$21,6,FALSE),"")=""),"Set the RTB registered column on Properties",IF(AND(F90="Pre-letting expenditure (S. 97A)",C90="Commercial"),"Pre-letting relief is residential only","")))))</f>
      </c>
    </row>
    <row r="91">
      <c r="A91" s="3"/>
      <c r="C91">
        <f>IF(B91="","",IFERROR(VLOOKUP(B91,Properties!$A$2:$D$21,4,FALSE),"not on Properties"))</f>
      </c>
      <c r="G91" s="4"/>
      <c r="H91" s="4"/>
      <c r="I91" s="4">
        <f>IF(COUNT(G91:H91)=0,"",SUM(G91:H91))</f>
      </c>
      <c r="J91" s="5"/>
      <c r="K91" s="4">
        <f>IF(G91="","",G91*IF(J91="",1,J91)*IF(AND(F91="Mortgage interest",C91="Residential",IFERROR(VLOOKUP(B91,Properties!$A$2:$F$21,6,FALSE),"")="No"),0,1))</f>
      </c>
      <c r="M91" s="6">
        <f>IF(B91="","",IF(ISNA(MATCH(B91,Properties!$A$2:$A$21,0)),"Property ref is not on the Properties tab",IF(AND(F91="Mortgage interest",C91="Residential",IFERROR(VLOOKUP(B91,Properties!$A$2:$F$21,6,FALSE),"")="No"),"Interest disallowed - this property has no RTB registration",IF(AND(F91="Mortgage interest",C91="Residential",IFERROR(VLOOKUP(B91,Properties!$A$2:$F$21,6,FALSE),"")=""),"Set the RTB registered column on Properties",IF(AND(F91="Pre-letting expenditure (S. 97A)",C91="Commercial"),"Pre-letting relief is residential only","")))))</f>
      </c>
    </row>
    <row r="92">
      <c r="A92" s="3"/>
      <c r="C92">
        <f>IF(B92="","",IFERROR(VLOOKUP(B92,Properties!$A$2:$D$21,4,FALSE),"not on Properties"))</f>
      </c>
      <c r="G92" s="4"/>
      <c r="H92" s="4"/>
      <c r="I92" s="4">
        <f>IF(COUNT(G92:H92)=0,"",SUM(G92:H92))</f>
      </c>
      <c r="J92" s="5"/>
      <c r="K92" s="4">
        <f>IF(G92="","",G92*IF(J92="",1,J92)*IF(AND(F92="Mortgage interest",C92="Residential",IFERROR(VLOOKUP(B92,Properties!$A$2:$F$21,6,FALSE),"")="No"),0,1))</f>
      </c>
      <c r="M92" s="6">
        <f>IF(B92="","",IF(ISNA(MATCH(B92,Properties!$A$2:$A$21,0)),"Property ref is not on the Properties tab",IF(AND(F92="Mortgage interest",C92="Residential",IFERROR(VLOOKUP(B92,Properties!$A$2:$F$21,6,FALSE),"")="No"),"Interest disallowed - this property has no RTB registration",IF(AND(F92="Mortgage interest",C92="Residential",IFERROR(VLOOKUP(B92,Properties!$A$2:$F$21,6,FALSE),"")=""),"Set the RTB registered column on Properties",IF(AND(F92="Pre-letting expenditure (S. 97A)",C92="Commercial"),"Pre-letting relief is residential only","")))))</f>
      </c>
    </row>
    <row r="93">
      <c r="A93" s="3"/>
      <c r="C93">
        <f>IF(B93="","",IFERROR(VLOOKUP(B93,Properties!$A$2:$D$21,4,FALSE),"not on Properties"))</f>
      </c>
      <c r="G93" s="4"/>
      <c r="H93" s="4"/>
      <c r="I93" s="4">
        <f>IF(COUNT(G93:H93)=0,"",SUM(G93:H93))</f>
      </c>
      <c r="J93" s="5"/>
      <c r="K93" s="4">
        <f>IF(G93="","",G93*IF(J93="",1,J93)*IF(AND(F93="Mortgage interest",C93="Residential",IFERROR(VLOOKUP(B93,Properties!$A$2:$F$21,6,FALSE),"")="No"),0,1))</f>
      </c>
      <c r="M93" s="6">
        <f>IF(B93="","",IF(ISNA(MATCH(B93,Properties!$A$2:$A$21,0)),"Property ref is not on the Properties tab",IF(AND(F93="Mortgage interest",C93="Residential",IFERROR(VLOOKUP(B93,Properties!$A$2:$F$21,6,FALSE),"")="No"),"Interest disallowed - this property has no RTB registration",IF(AND(F93="Mortgage interest",C93="Residential",IFERROR(VLOOKUP(B93,Properties!$A$2:$F$21,6,FALSE),"")=""),"Set the RTB registered column on Properties",IF(AND(F93="Pre-letting expenditure (S. 97A)",C93="Commercial"),"Pre-letting relief is residential only","")))))</f>
      </c>
    </row>
    <row r="94">
      <c r="A94" s="3"/>
      <c r="C94">
        <f>IF(B94="","",IFERROR(VLOOKUP(B94,Properties!$A$2:$D$21,4,FALSE),"not on Properties"))</f>
      </c>
      <c r="G94" s="4"/>
      <c r="H94" s="4"/>
      <c r="I94" s="4">
        <f>IF(COUNT(G94:H94)=0,"",SUM(G94:H94))</f>
      </c>
      <c r="J94" s="5"/>
      <c r="K94" s="4">
        <f>IF(G94="","",G94*IF(J94="",1,J94)*IF(AND(F94="Mortgage interest",C94="Residential",IFERROR(VLOOKUP(B94,Properties!$A$2:$F$21,6,FALSE),"")="No"),0,1))</f>
      </c>
      <c r="M94" s="6">
        <f>IF(B94="","",IF(ISNA(MATCH(B94,Properties!$A$2:$A$21,0)),"Property ref is not on the Properties tab",IF(AND(F94="Mortgage interest",C94="Residential",IFERROR(VLOOKUP(B94,Properties!$A$2:$F$21,6,FALSE),"")="No"),"Interest disallowed - this property has no RTB registration",IF(AND(F94="Mortgage interest",C94="Residential",IFERROR(VLOOKUP(B94,Properties!$A$2:$F$21,6,FALSE),"")=""),"Set the RTB registered column on Properties",IF(AND(F94="Pre-letting expenditure (S. 97A)",C94="Commercial"),"Pre-letting relief is residential only","")))))</f>
      </c>
    </row>
    <row r="95">
      <c r="A95" s="3"/>
      <c r="C95">
        <f>IF(B95="","",IFERROR(VLOOKUP(B95,Properties!$A$2:$D$21,4,FALSE),"not on Properties"))</f>
      </c>
      <c r="G95" s="4"/>
      <c r="H95" s="4"/>
      <c r="I95" s="4">
        <f>IF(COUNT(G95:H95)=0,"",SUM(G95:H95))</f>
      </c>
      <c r="J95" s="5"/>
      <c r="K95" s="4">
        <f>IF(G95="","",G95*IF(J95="",1,J95)*IF(AND(F95="Mortgage interest",C95="Residential",IFERROR(VLOOKUP(B95,Properties!$A$2:$F$21,6,FALSE),"")="No"),0,1))</f>
      </c>
      <c r="M95" s="6">
        <f>IF(B95="","",IF(ISNA(MATCH(B95,Properties!$A$2:$A$21,0)),"Property ref is not on the Properties tab",IF(AND(F95="Mortgage interest",C95="Residential",IFERROR(VLOOKUP(B95,Properties!$A$2:$F$21,6,FALSE),"")="No"),"Interest disallowed - this property has no RTB registration",IF(AND(F95="Mortgage interest",C95="Residential",IFERROR(VLOOKUP(B95,Properties!$A$2:$F$21,6,FALSE),"")=""),"Set the RTB registered column on Properties",IF(AND(F95="Pre-letting expenditure (S. 97A)",C95="Commercial"),"Pre-letting relief is residential only","")))))</f>
      </c>
    </row>
    <row r="96">
      <c r="A96" s="3"/>
      <c r="C96">
        <f>IF(B96="","",IFERROR(VLOOKUP(B96,Properties!$A$2:$D$21,4,FALSE),"not on Properties"))</f>
      </c>
      <c r="G96" s="4"/>
      <c r="H96" s="4"/>
      <c r="I96" s="4">
        <f>IF(COUNT(G96:H96)=0,"",SUM(G96:H96))</f>
      </c>
      <c r="J96" s="5"/>
      <c r="K96" s="4">
        <f>IF(G96="","",G96*IF(J96="",1,J96)*IF(AND(F96="Mortgage interest",C96="Residential",IFERROR(VLOOKUP(B96,Properties!$A$2:$F$21,6,FALSE),"")="No"),0,1))</f>
      </c>
      <c r="M96" s="6">
        <f>IF(B96="","",IF(ISNA(MATCH(B96,Properties!$A$2:$A$21,0)),"Property ref is not on the Properties tab",IF(AND(F96="Mortgage interest",C96="Residential",IFERROR(VLOOKUP(B96,Properties!$A$2:$F$21,6,FALSE),"")="No"),"Interest disallowed - this property has no RTB registration",IF(AND(F96="Mortgage interest",C96="Residential",IFERROR(VLOOKUP(B96,Properties!$A$2:$F$21,6,FALSE),"")=""),"Set the RTB registered column on Properties",IF(AND(F96="Pre-letting expenditure (S. 97A)",C96="Commercial"),"Pre-letting relief is residential only","")))))</f>
      </c>
    </row>
    <row r="97">
      <c r="A97" s="3"/>
      <c r="C97">
        <f>IF(B97="","",IFERROR(VLOOKUP(B97,Properties!$A$2:$D$21,4,FALSE),"not on Properties"))</f>
      </c>
      <c r="G97" s="4"/>
      <c r="H97" s="4"/>
      <c r="I97" s="4">
        <f>IF(COUNT(G97:H97)=0,"",SUM(G97:H97))</f>
      </c>
      <c r="J97" s="5"/>
      <c r="K97" s="4">
        <f>IF(G97="","",G97*IF(J97="",1,J97)*IF(AND(F97="Mortgage interest",C97="Residential",IFERROR(VLOOKUP(B97,Properties!$A$2:$F$21,6,FALSE),"")="No"),0,1))</f>
      </c>
      <c r="M97" s="6">
        <f>IF(B97="","",IF(ISNA(MATCH(B97,Properties!$A$2:$A$21,0)),"Property ref is not on the Properties tab",IF(AND(F97="Mortgage interest",C97="Residential",IFERROR(VLOOKUP(B97,Properties!$A$2:$F$21,6,FALSE),"")="No"),"Interest disallowed - this property has no RTB registration",IF(AND(F97="Mortgage interest",C97="Residential",IFERROR(VLOOKUP(B97,Properties!$A$2:$F$21,6,FALSE),"")=""),"Set the RTB registered column on Properties",IF(AND(F97="Pre-letting expenditure (S. 97A)",C97="Commercial"),"Pre-letting relief is residential only","")))))</f>
      </c>
    </row>
    <row r="98">
      <c r="A98" s="3"/>
      <c r="C98">
        <f>IF(B98="","",IFERROR(VLOOKUP(B98,Properties!$A$2:$D$21,4,FALSE),"not on Properties"))</f>
      </c>
      <c r="G98" s="4"/>
      <c r="H98" s="4"/>
      <c r="I98" s="4">
        <f>IF(COUNT(G98:H98)=0,"",SUM(G98:H98))</f>
      </c>
      <c r="J98" s="5"/>
      <c r="K98" s="4">
        <f>IF(G98="","",G98*IF(J98="",1,J98)*IF(AND(F98="Mortgage interest",C98="Residential",IFERROR(VLOOKUP(B98,Properties!$A$2:$F$21,6,FALSE),"")="No"),0,1))</f>
      </c>
      <c r="M98" s="6">
        <f>IF(B98="","",IF(ISNA(MATCH(B98,Properties!$A$2:$A$21,0)),"Property ref is not on the Properties tab",IF(AND(F98="Mortgage interest",C98="Residential",IFERROR(VLOOKUP(B98,Properties!$A$2:$F$21,6,FALSE),"")="No"),"Interest disallowed - this property has no RTB registration",IF(AND(F98="Mortgage interest",C98="Residential",IFERROR(VLOOKUP(B98,Properties!$A$2:$F$21,6,FALSE),"")=""),"Set the RTB registered column on Properties",IF(AND(F98="Pre-letting expenditure (S. 97A)",C98="Commercial"),"Pre-letting relief is residential only","")))))</f>
      </c>
    </row>
    <row r="99">
      <c r="A99" s="3"/>
      <c r="C99">
        <f>IF(B99="","",IFERROR(VLOOKUP(B99,Properties!$A$2:$D$21,4,FALSE),"not on Properties"))</f>
      </c>
      <c r="G99" s="4"/>
      <c r="H99" s="4"/>
      <c r="I99" s="4">
        <f>IF(COUNT(G99:H99)=0,"",SUM(G99:H99))</f>
      </c>
      <c r="J99" s="5"/>
      <c r="K99" s="4">
        <f>IF(G99="","",G99*IF(J99="",1,J99)*IF(AND(F99="Mortgage interest",C99="Residential",IFERROR(VLOOKUP(B99,Properties!$A$2:$F$21,6,FALSE),"")="No"),0,1))</f>
      </c>
      <c r="M99" s="6">
        <f>IF(B99="","",IF(ISNA(MATCH(B99,Properties!$A$2:$A$21,0)),"Property ref is not on the Properties tab",IF(AND(F99="Mortgage interest",C99="Residential",IFERROR(VLOOKUP(B99,Properties!$A$2:$F$21,6,FALSE),"")="No"),"Interest disallowed - this property has no RTB registration",IF(AND(F99="Mortgage interest",C99="Residential",IFERROR(VLOOKUP(B99,Properties!$A$2:$F$21,6,FALSE),"")=""),"Set the RTB registered column on Properties",IF(AND(F99="Pre-letting expenditure (S. 97A)",C99="Commercial"),"Pre-letting relief is residential only","")))))</f>
      </c>
    </row>
    <row r="100">
      <c r="A100" s="3"/>
      <c r="C100">
        <f>IF(B100="","",IFERROR(VLOOKUP(B100,Properties!$A$2:$D$21,4,FALSE),"not on Properties"))</f>
      </c>
      <c r="G100" s="4"/>
      <c r="H100" s="4"/>
      <c r="I100" s="4">
        <f>IF(COUNT(G100:H100)=0,"",SUM(G100:H100))</f>
      </c>
      <c r="J100" s="5"/>
      <c r="K100" s="4">
        <f>IF(G100="","",G100*IF(J100="",1,J100)*IF(AND(F100="Mortgage interest",C100="Residential",IFERROR(VLOOKUP(B100,Properties!$A$2:$F$21,6,FALSE),"")="No"),0,1))</f>
      </c>
      <c r="M100" s="6">
        <f>IF(B100="","",IF(ISNA(MATCH(B100,Properties!$A$2:$A$21,0)),"Property ref is not on the Properties tab",IF(AND(F100="Mortgage interest",C100="Residential",IFERROR(VLOOKUP(B100,Properties!$A$2:$F$21,6,FALSE),"")="No"),"Interest disallowed - this property has no RTB registration",IF(AND(F100="Mortgage interest",C100="Residential",IFERROR(VLOOKUP(B100,Properties!$A$2:$F$21,6,FALSE),"")=""),"Set the RTB registered column on Properties",IF(AND(F100="Pre-letting expenditure (S. 97A)",C100="Commercial"),"Pre-letting relief is residential only","")))))</f>
      </c>
    </row>
    <row r="101">
      <c r="A101" s="3"/>
      <c r="C101">
        <f>IF(B101="","",IFERROR(VLOOKUP(B101,Properties!$A$2:$D$21,4,FALSE),"not on Properties"))</f>
      </c>
      <c r="G101" s="4"/>
      <c r="H101" s="4"/>
      <c r="I101" s="4">
        <f>IF(COUNT(G101:H101)=0,"",SUM(G101:H101))</f>
      </c>
      <c r="J101" s="5"/>
      <c r="K101" s="4">
        <f>IF(G101="","",G101*IF(J101="",1,J101)*IF(AND(F101="Mortgage interest",C101="Residential",IFERROR(VLOOKUP(B101,Properties!$A$2:$F$21,6,FALSE),"")="No"),0,1))</f>
      </c>
      <c r="M101" s="6">
        <f>IF(B101="","",IF(ISNA(MATCH(B101,Properties!$A$2:$A$21,0)),"Property ref is not on the Properties tab",IF(AND(F101="Mortgage interest",C101="Residential",IFERROR(VLOOKUP(B101,Properties!$A$2:$F$21,6,FALSE),"")="No"),"Interest disallowed - this property has no RTB registration",IF(AND(F101="Mortgage interest",C101="Residential",IFERROR(VLOOKUP(B101,Properties!$A$2:$F$21,6,FALSE),"")=""),"Set the RTB registered column on Properties",IF(AND(F101="Pre-letting expenditure (S. 97A)",C101="Commercial"),"Pre-letting relief is residential only","")))))</f>
      </c>
    </row>
    <row r="102">
      <c r="A102" s="3"/>
      <c r="C102">
        <f>IF(B102="","",IFERROR(VLOOKUP(B102,Properties!$A$2:$D$21,4,FALSE),"not on Properties"))</f>
      </c>
      <c r="G102" s="4"/>
      <c r="H102" s="4"/>
      <c r="I102" s="4">
        <f>IF(COUNT(G102:H102)=0,"",SUM(G102:H102))</f>
      </c>
      <c r="J102" s="5"/>
      <c r="K102" s="4">
        <f>IF(G102="","",G102*IF(J102="",1,J102)*IF(AND(F102="Mortgage interest",C102="Residential",IFERROR(VLOOKUP(B102,Properties!$A$2:$F$21,6,FALSE),"")="No"),0,1))</f>
      </c>
      <c r="M102" s="6">
        <f>IF(B102="","",IF(ISNA(MATCH(B102,Properties!$A$2:$A$21,0)),"Property ref is not on the Properties tab",IF(AND(F102="Mortgage interest",C102="Residential",IFERROR(VLOOKUP(B102,Properties!$A$2:$F$21,6,FALSE),"")="No"),"Interest disallowed - this property has no RTB registration",IF(AND(F102="Mortgage interest",C102="Residential",IFERROR(VLOOKUP(B102,Properties!$A$2:$F$21,6,FALSE),"")=""),"Set the RTB registered column on Properties",IF(AND(F102="Pre-letting expenditure (S. 97A)",C102="Commercial"),"Pre-letting relief is residential only","")))))</f>
      </c>
    </row>
    <row r="103">
      <c r="A103" s="3"/>
      <c r="C103">
        <f>IF(B103="","",IFERROR(VLOOKUP(B103,Properties!$A$2:$D$21,4,FALSE),"not on Properties"))</f>
      </c>
      <c r="G103" s="4"/>
      <c r="H103" s="4"/>
      <c r="I103" s="4">
        <f>IF(COUNT(G103:H103)=0,"",SUM(G103:H103))</f>
      </c>
      <c r="J103" s="5"/>
      <c r="K103" s="4">
        <f>IF(G103="","",G103*IF(J103="",1,J103)*IF(AND(F103="Mortgage interest",C103="Residential",IFERROR(VLOOKUP(B103,Properties!$A$2:$F$21,6,FALSE),"")="No"),0,1))</f>
      </c>
      <c r="M103" s="6">
        <f>IF(B103="","",IF(ISNA(MATCH(B103,Properties!$A$2:$A$21,0)),"Property ref is not on the Properties tab",IF(AND(F103="Mortgage interest",C103="Residential",IFERROR(VLOOKUP(B103,Properties!$A$2:$F$21,6,FALSE),"")="No"),"Interest disallowed - this property has no RTB registration",IF(AND(F103="Mortgage interest",C103="Residential",IFERROR(VLOOKUP(B103,Properties!$A$2:$F$21,6,FALSE),"")=""),"Set the RTB registered column on Properties",IF(AND(F103="Pre-letting expenditure (S. 97A)",C103="Commercial"),"Pre-letting relief is residential only","")))))</f>
      </c>
    </row>
    <row r="104">
      <c r="A104" s="3"/>
      <c r="C104">
        <f>IF(B104="","",IFERROR(VLOOKUP(B104,Properties!$A$2:$D$21,4,FALSE),"not on Properties"))</f>
      </c>
      <c r="G104" s="4"/>
      <c r="H104" s="4"/>
      <c r="I104" s="4">
        <f>IF(COUNT(G104:H104)=0,"",SUM(G104:H104))</f>
      </c>
      <c r="J104" s="5"/>
      <c r="K104" s="4">
        <f>IF(G104="","",G104*IF(J104="",1,J104)*IF(AND(F104="Mortgage interest",C104="Residential",IFERROR(VLOOKUP(B104,Properties!$A$2:$F$21,6,FALSE),"")="No"),0,1))</f>
      </c>
      <c r="M104" s="6">
        <f>IF(B104="","",IF(ISNA(MATCH(B104,Properties!$A$2:$A$21,0)),"Property ref is not on the Properties tab",IF(AND(F104="Mortgage interest",C104="Residential",IFERROR(VLOOKUP(B104,Properties!$A$2:$F$21,6,FALSE),"")="No"),"Interest disallowed - this property has no RTB registration",IF(AND(F104="Mortgage interest",C104="Residential",IFERROR(VLOOKUP(B104,Properties!$A$2:$F$21,6,FALSE),"")=""),"Set the RTB registered column on Properties",IF(AND(F104="Pre-letting expenditure (S. 97A)",C104="Commercial"),"Pre-letting relief is residential only","")))))</f>
      </c>
    </row>
    <row r="105">
      <c r="A105" s="3"/>
      <c r="C105">
        <f>IF(B105="","",IFERROR(VLOOKUP(B105,Properties!$A$2:$D$21,4,FALSE),"not on Properties"))</f>
      </c>
      <c r="G105" s="4"/>
      <c r="H105" s="4"/>
      <c r="I105" s="4">
        <f>IF(COUNT(G105:H105)=0,"",SUM(G105:H105))</f>
      </c>
      <c r="J105" s="5"/>
      <c r="K105" s="4">
        <f>IF(G105="","",G105*IF(J105="",1,J105)*IF(AND(F105="Mortgage interest",C105="Residential",IFERROR(VLOOKUP(B105,Properties!$A$2:$F$21,6,FALSE),"")="No"),0,1))</f>
      </c>
      <c r="M105" s="6">
        <f>IF(B105="","",IF(ISNA(MATCH(B105,Properties!$A$2:$A$21,0)),"Property ref is not on the Properties tab",IF(AND(F105="Mortgage interest",C105="Residential",IFERROR(VLOOKUP(B105,Properties!$A$2:$F$21,6,FALSE),"")="No"),"Interest disallowed - this property has no RTB registration",IF(AND(F105="Mortgage interest",C105="Residential",IFERROR(VLOOKUP(B105,Properties!$A$2:$F$21,6,FALSE),"")=""),"Set the RTB registered column on Properties",IF(AND(F105="Pre-letting expenditure (S. 97A)",C105="Commercial"),"Pre-letting relief is residential only","")))))</f>
      </c>
    </row>
    <row r="106">
      <c r="A106" s="3"/>
      <c r="C106">
        <f>IF(B106="","",IFERROR(VLOOKUP(B106,Properties!$A$2:$D$21,4,FALSE),"not on Properties"))</f>
      </c>
      <c r="G106" s="4"/>
      <c r="H106" s="4"/>
      <c r="I106" s="4">
        <f>IF(COUNT(G106:H106)=0,"",SUM(G106:H106))</f>
      </c>
      <c r="J106" s="5"/>
      <c r="K106" s="4">
        <f>IF(G106="","",G106*IF(J106="",1,J106)*IF(AND(F106="Mortgage interest",C106="Residential",IFERROR(VLOOKUP(B106,Properties!$A$2:$F$21,6,FALSE),"")="No"),0,1))</f>
      </c>
      <c r="M106" s="6">
        <f>IF(B106="","",IF(ISNA(MATCH(B106,Properties!$A$2:$A$21,0)),"Property ref is not on the Properties tab",IF(AND(F106="Mortgage interest",C106="Residential",IFERROR(VLOOKUP(B106,Properties!$A$2:$F$21,6,FALSE),"")="No"),"Interest disallowed - this property has no RTB registration",IF(AND(F106="Mortgage interest",C106="Residential",IFERROR(VLOOKUP(B106,Properties!$A$2:$F$21,6,FALSE),"")=""),"Set the RTB registered column on Properties",IF(AND(F106="Pre-letting expenditure (S. 97A)",C106="Commercial"),"Pre-letting relief is residential only","")))))</f>
      </c>
    </row>
    <row r="107">
      <c r="A107" s="3"/>
      <c r="C107">
        <f>IF(B107="","",IFERROR(VLOOKUP(B107,Properties!$A$2:$D$21,4,FALSE),"not on Properties"))</f>
      </c>
      <c r="G107" s="4"/>
      <c r="H107" s="4"/>
      <c r="I107" s="4">
        <f>IF(COUNT(G107:H107)=0,"",SUM(G107:H107))</f>
      </c>
      <c r="J107" s="5"/>
      <c r="K107" s="4">
        <f>IF(G107="","",G107*IF(J107="",1,J107)*IF(AND(F107="Mortgage interest",C107="Residential",IFERROR(VLOOKUP(B107,Properties!$A$2:$F$21,6,FALSE),"")="No"),0,1))</f>
      </c>
      <c r="M107" s="6">
        <f>IF(B107="","",IF(ISNA(MATCH(B107,Properties!$A$2:$A$21,0)),"Property ref is not on the Properties tab",IF(AND(F107="Mortgage interest",C107="Residential",IFERROR(VLOOKUP(B107,Properties!$A$2:$F$21,6,FALSE),"")="No"),"Interest disallowed - this property has no RTB registration",IF(AND(F107="Mortgage interest",C107="Residential",IFERROR(VLOOKUP(B107,Properties!$A$2:$F$21,6,FALSE),"")=""),"Set the RTB registered column on Properties",IF(AND(F107="Pre-letting expenditure (S. 97A)",C107="Commercial"),"Pre-letting relief is residential only","")))))</f>
      </c>
    </row>
    <row r="108">
      <c r="A108" s="3"/>
      <c r="C108">
        <f>IF(B108="","",IFERROR(VLOOKUP(B108,Properties!$A$2:$D$21,4,FALSE),"not on Properties"))</f>
      </c>
      <c r="G108" s="4"/>
      <c r="H108" s="4"/>
      <c r="I108" s="4">
        <f>IF(COUNT(G108:H108)=0,"",SUM(G108:H108))</f>
      </c>
      <c r="J108" s="5"/>
      <c r="K108" s="4">
        <f>IF(G108="","",G108*IF(J108="",1,J108)*IF(AND(F108="Mortgage interest",C108="Residential",IFERROR(VLOOKUP(B108,Properties!$A$2:$F$21,6,FALSE),"")="No"),0,1))</f>
      </c>
      <c r="M108" s="6">
        <f>IF(B108="","",IF(ISNA(MATCH(B108,Properties!$A$2:$A$21,0)),"Property ref is not on the Properties tab",IF(AND(F108="Mortgage interest",C108="Residential",IFERROR(VLOOKUP(B108,Properties!$A$2:$F$21,6,FALSE),"")="No"),"Interest disallowed - this property has no RTB registration",IF(AND(F108="Mortgage interest",C108="Residential",IFERROR(VLOOKUP(B108,Properties!$A$2:$F$21,6,FALSE),"")=""),"Set the RTB registered column on Properties",IF(AND(F108="Pre-letting expenditure (S. 97A)",C108="Commercial"),"Pre-letting relief is residential only","")))))</f>
      </c>
    </row>
    <row r="109">
      <c r="A109" s="3"/>
      <c r="C109">
        <f>IF(B109="","",IFERROR(VLOOKUP(B109,Properties!$A$2:$D$21,4,FALSE),"not on Properties"))</f>
      </c>
      <c r="G109" s="4"/>
      <c r="H109" s="4"/>
      <c r="I109" s="4">
        <f>IF(COUNT(G109:H109)=0,"",SUM(G109:H109))</f>
      </c>
      <c r="J109" s="5"/>
      <c r="K109" s="4">
        <f>IF(G109="","",G109*IF(J109="",1,J109)*IF(AND(F109="Mortgage interest",C109="Residential",IFERROR(VLOOKUP(B109,Properties!$A$2:$F$21,6,FALSE),"")="No"),0,1))</f>
      </c>
      <c r="M109" s="6">
        <f>IF(B109="","",IF(ISNA(MATCH(B109,Properties!$A$2:$A$21,0)),"Property ref is not on the Properties tab",IF(AND(F109="Mortgage interest",C109="Residential",IFERROR(VLOOKUP(B109,Properties!$A$2:$F$21,6,FALSE),"")="No"),"Interest disallowed - this property has no RTB registration",IF(AND(F109="Mortgage interest",C109="Residential",IFERROR(VLOOKUP(B109,Properties!$A$2:$F$21,6,FALSE),"")=""),"Set the RTB registered column on Properties",IF(AND(F109="Pre-letting expenditure (S. 97A)",C109="Commercial"),"Pre-letting relief is residential only","")))))</f>
      </c>
    </row>
    <row r="110">
      <c r="A110" s="3"/>
      <c r="C110">
        <f>IF(B110="","",IFERROR(VLOOKUP(B110,Properties!$A$2:$D$21,4,FALSE),"not on Properties"))</f>
      </c>
      <c r="G110" s="4"/>
      <c r="H110" s="4"/>
      <c r="I110" s="4">
        <f>IF(COUNT(G110:H110)=0,"",SUM(G110:H110))</f>
      </c>
      <c r="J110" s="5"/>
      <c r="K110" s="4">
        <f>IF(G110="","",G110*IF(J110="",1,J110)*IF(AND(F110="Mortgage interest",C110="Residential",IFERROR(VLOOKUP(B110,Properties!$A$2:$F$21,6,FALSE),"")="No"),0,1))</f>
      </c>
      <c r="M110" s="6">
        <f>IF(B110="","",IF(ISNA(MATCH(B110,Properties!$A$2:$A$21,0)),"Property ref is not on the Properties tab",IF(AND(F110="Mortgage interest",C110="Residential",IFERROR(VLOOKUP(B110,Properties!$A$2:$F$21,6,FALSE),"")="No"),"Interest disallowed - this property has no RTB registration",IF(AND(F110="Mortgage interest",C110="Residential",IFERROR(VLOOKUP(B110,Properties!$A$2:$F$21,6,FALSE),"")=""),"Set the RTB registered column on Properties",IF(AND(F110="Pre-letting expenditure (S. 97A)",C110="Commercial"),"Pre-letting relief is residential only","")))))</f>
      </c>
    </row>
    <row r="111">
      <c r="A111" s="3"/>
      <c r="C111">
        <f>IF(B111="","",IFERROR(VLOOKUP(B111,Properties!$A$2:$D$21,4,FALSE),"not on Properties"))</f>
      </c>
      <c r="G111" s="4"/>
      <c r="H111" s="4"/>
      <c r="I111" s="4">
        <f>IF(COUNT(G111:H111)=0,"",SUM(G111:H111))</f>
      </c>
      <c r="J111" s="5"/>
      <c r="K111" s="4">
        <f>IF(G111="","",G111*IF(J111="",1,J111)*IF(AND(F111="Mortgage interest",C111="Residential",IFERROR(VLOOKUP(B111,Properties!$A$2:$F$21,6,FALSE),"")="No"),0,1))</f>
      </c>
      <c r="M111" s="6">
        <f>IF(B111="","",IF(ISNA(MATCH(B111,Properties!$A$2:$A$21,0)),"Property ref is not on the Properties tab",IF(AND(F111="Mortgage interest",C111="Residential",IFERROR(VLOOKUP(B111,Properties!$A$2:$F$21,6,FALSE),"")="No"),"Interest disallowed - this property has no RTB registration",IF(AND(F111="Mortgage interest",C111="Residential",IFERROR(VLOOKUP(B111,Properties!$A$2:$F$21,6,FALSE),"")=""),"Set the RTB registered column on Properties",IF(AND(F111="Pre-letting expenditure (S. 97A)",C111="Commercial"),"Pre-letting relief is residential only","")))))</f>
      </c>
    </row>
    <row r="112">
      <c r="A112" s="3"/>
      <c r="C112">
        <f>IF(B112="","",IFERROR(VLOOKUP(B112,Properties!$A$2:$D$21,4,FALSE),"not on Properties"))</f>
      </c>
      <c r="G112" s="4"/>
      <c r="H112" s="4"/>
      <c r="I112" s="4">
        <f>IF(COUNT(G112:H112)=0,"",SUM(G112:H112))</f>
      </c>
      <c r="J112" s="5"/>
      <c r="K112" s="4">
        <f>IF(G112="","",G112*IF(J112="",1,J112)*IF(AND(F112="Mortgage interest",C112="Residential",IFERROR(VLOOKUP(B112,Properties!$A$2:$F$21,6,FALSE),"")="No"),0,1))</f>
      </c>
      <c r="M112" s="6">
        <f>IF(B112="","",IF(ISNA(MATCH(B112,Properties!$A$2:$A$21,0)),"Property ref is not on the Properties tab",IF(AND(F112="Mortgage interest",C112="Residential",IFERROR(VLOOKUP(B112,Properties!$A$2:$F$21,6,FALSE),"")="No"),"Interest disallowed - this property has no RTB registration",IF(AND(F112="Mortgage interest",C112="Residential",IFERROR(VLOOKUP(B112,Properties!$A$2:$F$21,6,FALSE),"")=""),"Set the RTB registered column on Properties",IF(AND(F112="Pre-letting expenditure (S. 97A)",C112="Commercial"),"Pre-letting relief is residential only","")))))</f>
      </c>
    </row>
    <row r="113">
      <c r="A113" s="3"/>
      <c r="C113">
        <f>IF(B113="","",IFERROR(VLOOKUP(B113,Properties!$A$2:$D$21,4,FALSE),"not on Properties"))</f>
      </c>
      <c r="G113" s="4"/>
      <c r="H113" s="4"/>
      <c r="I113" s="4">
        <f>IF(COUNT(G113:H113)=0,"",SUM(G113:H113))</f>
      </c>
      <c r="J113" s="5"/>
      <c r="K113" s="4">
        <f>IF(G113="","",G113*IF(J113="",1,J113)*IF(AND(F113="Mortgage interest",C113="Residential",IFERROR(VLOOKUP(B113,Properties!$A$2:$F$21,6,FALSE),"")="No"),0,1))</f>
      </c>
      <c r="M113" s="6">
        <f>IF(B113="","",IF(ISNA(MATCH(B113,Properties!$A$2:$A$21,0)),"Property ref is not on the Properties tab",IF(AND(F113="Mortgage interest",C113="Residential",IFERROR(VLOOKUP(B113,Properties!$A$2:$F$21,6,FALSE),"")="No"),"Interest disallowed - this property has no RTB registration",IF(AND(F113="Mortgage interest",C113="Residential",IFERROR(VLOOKUP(B113,Properties!$A$2:$F$21,6,FALSE),"")=""),"Set the RTB registered column on Properties",IF(AND(F113="Pre-letting expenditure (S. 97A)",C113="Commercial"),"Pre-letting relief is residential only","")))))</f>
      </c>
    </row>
    <row r="114">
      <c r="A114" s="3"/>
      <c r="C114">
        <f>IF(B114="","",IFERROR(VLOOKUP(B114,Properties!$A$2:$D$21,4,FALSE),"not on Properties"))</f>
      </c>
      <c r="G114" s="4"/>
      <c r="H114" s="4"/>
      <c r="I114" s="4">
        <f>IF(COUNT(G114:H114)=0,"",SUM(G114:H114))</f>
      </c>
      <c r="J114" s="5"/>
      <c r="K114" s="4">
        <f>IF(G114="","",G114*IF(J114="",1,J114)*IF(AND(F114="Mortgage interest",C114="Residential",IFERROR(VLOOKUP(B114,Properties!$A$2:$F$21,6,FALSE),"")="No"),0,1))</f>
      </c>
      <c r="M114" s="6">
        <f>IF(B114="","",IF(ISNA(MATCH(B114,Properties!$A$2:$A$21,0)),"Property ref is not on the Properties tab",IF(AND(F114="Mortgage interest",C114="Residential",IFERROR(VLOOKUP(B114,Properties!$A$2:$F$21,6,FALSE),"")="No"),"Interest disallowed - this property has no RTB registration",IF(AND(F114="Mortgage interest",C114="Residential",IFERROR(VLOOKUP(B114,Properties!$A$2:$F$21,6,FALSE),"")=""),"Set the RTB registered column on Properties",IF(AND(F114="Pre-letting expenditure (S. 97A)",C114="Commercial"),"Pre-letting relief is residential only","")))))</f>
      </c>
    </row>
    <row r="115">
      <c r="A115" s="3"/>
      <c r="C115">
        <f>IF(B115="","",IFERROR(VLOOKUP(B115,Properties!$A$2:$D$21,4,FALSE),"not on Properties"))</f>
      </c>
      <c r="G115" s="4"/>
      <c r="H115" s="4"/>
      <c r="I115" s="4">
        <f>IF(COUNT(G115:H115)=0,"",SUM(G115:H115))</f>
      </c>
      <c r="J115" s="5"/>
      <c r="K115" s="4">
        <f>IF(G115="","",G115*IF(J115="",1,J115)*IF(AND(F115="Mortgage interest",C115="Residential",IFERROR(VLOOKUP(B115,Properties!$A$2:$F$21,6,FALSE),"")="No"),0,1))</f>
      </c>
      <c r="M115" s="6">
        <f>IF(B115="","",IF(ISNA(MATCH(B115,Properties!$A$2:$A$21,0)),"Property ref is not on the Properties tab",IF(AND(F115="Mortgage interest",C115="Residential",IFERROR(VLOOKUP(B115,Properties!$A$2:$F$21,6,FALSE),"")="No"),"Interest disallowed - this property has no RTB registration",IF(AND(F115="Mortgage interest",C115="Residential",IFERROR(VLOOKUP(B115,Properties!$A$2:$F$21,6,FALSE),"")=""),"Set the RTB registered column on Properties",IF(AND(F115="Pre-letting expenditure (S. 97A)",C115="Commercial"),"Pre-letting relief is residential only","")))))</f>
      </c>
    </row>
    <row r="116">
      <c r="A116" s="3"/>
      <c r="C116">
        <f>IF(B116="","",IFERROR(VLOOKUP(B116,Properties!$A$2:$D$21,4,FALSE),"not on Properties"))</f>
      </c>
      <c r="G116" s="4"/>
      <c r="H116" s="4"/>
      <c r="I116" s="4">
        <f>IF(COUNT(G116:H116)=0,"",SUM(G116:H116))</f>
      </c>
      <c r="J116" s="5"/>
      <c r="K116" s="4">
        <f>IF(G116="","",G116*IF(J116="",1,J116)*IF(AND(F116="Mortgage interest",C116="Residential",IFERROR(VLOOKUP(B116,Properties!$A$2:$F$21,6,FALSE),"")="No"),0,1))</f>
      </c>
      <c r="M116" s="6">
        <f>IF(B116="","",IF(ISNA(MATCH(B116,Properties!$A$2:$A$21,0)),"Property ref is not on the Properties tab",IF(AND(F116="Mortgage interest",C116="Residential",IFERROR(VLOOKUP(B116,Properties!$A$2:$F$21,6,FALSE),"")="No"),"Interest disallowed - this property has no RTB registration",IF(AND(F116="Mortgage interest",C116="Residential",IFERROR(VLOOKUP(B116,Properties!$A$2:$F$21,6,FALSE),"")=""),"Set the RTB registered column on Properties",IF(AND(F116="Pre-letting expenditure (S. 97A)",C116="Commercial"),"Pre-letting relief is residential only","")))))</f>
      </c>
    </row>
    <row r="117">
      <c r="A117" s="3"/>
      <c r="C117">
        <f>IF(B117="","",IFERROR(VLOOKUP(B117,Properties!$A$2:$D$21,4,FALSE),"not on Properties"))</f>
      </c>
      <c r="G117" s="4"/>
      <c r="H117" s="4"/>
      <c r="I117" s="4">
        <f>IF(COUNT(G117:H117)=0,"",SUM(G117:H117))</f>
      </c>
      <c r="J117" s="5"/>
      <c r="K117" s="4">
        <f>IF(G117="","",G117*IF(J117="",1,J117)*IF(AND(F117="Mortgage interest",C117="Residential",IFERROR(VLOOKUP(B117,Properties!$A$2:$F$21,6,FALSE),"")="No"),0,1))</f>
      </c>
      <c r="M117" s="6">
        <f>IF(B117="","",IF(ISNA(MATCH(B117,Properties!$A$2:$A$21,0)),"Property ref is not on the Properties tab",IF(AND(F117="Mortgage interest",C117="Residential",IFERROR(VLOOKUP(B117,Properties!$A$2:$F$21,6,FALSE),"")="No"),"Interest disallowed - this property has no RTB registration",IF(AND(F117="Mortgage interest",C117="Residential",IFERROR(VLOOKUP(B117,Properties!$A$2:$F$21,6,FALSE),"")=""),"Set the RTB registered column on Properties",IF(AND(F117="Pre-letting expenditure (S. 97A)",C117="Commercial"),"Pre-letting relief is residential only","")))))</f>
      </c>
    </row>
    <row r="118">
      <c r="A118" s="3"/>
      <c r="C118">
        <f>IF(B118="","",IFERROR(VLOOKUP(B118,Properties!$A$2:$D$21,4,FALSE),"not on Properties"))</f>
      </c>
      <c r="G118" s="4"/>
      <c r="H118" s="4"/>
      <c r="I118" s="4">
        <f>IF(COUNT(G118:H118)=0,"",SUM(G118:H118))</f>
      </c>
      <c r="J118" s="5"/>
      <c r="K118" s="4">
        <f>IF(G118="","",G118*IF(J118="",1,J118)*IF(AND(F118="Mortgage interest",C118="Residential",IFERROR(VLOOKUP(B118,Properties!$A$2:$F$21,6,FALSE),"")="No"),0,1))</f>
      </c>
      <c r="M118" s="6">
        <f>IF(B118="","",IF(ISNA(MATCH(B118,Properties!$A$2:$A$21,0)),"Property ref is not on the Properties tab",IF(AND(F118="Mortgage interest",C118="Residential",IFERROR(VLOOKUP(B118,Properties!$A$2:$F$21,6,FALSE),"")="No"),"Interest disallowed - this property has no RTB registration",IF(AND(F118="Mortgage interest",C118="Residential",IFERROR(VLOOKUP(B118,Properties!$A$2:$F$21,6,FALSE),"")=""),"Set the RTB registered column on Properties",IF(AND(F118="Pre-letting expenditure (S. 97A)",C118="Commercial"),"Pre-letting relief is residential only","")))))</f>
      </c>
    </row>
    <row r="119">
      <c r="A119" s="3"/>
      <c r="C119">
        <f>IF(B119="","",IFERROR(VLOOKUP(B119,Properties!$A$2:$D$21,4,FALSE),"not on Properties"))</f>
      </c>
      <c r="G119" s="4"/>
      <c r="H119" s="4"/>
      <c r="I119" s="4">
        <f>IF(COUNT(G119:H119)=0,"",SUM(G119:H119))</f>
      </c>
      <c r="J119" s="5"/>
      <c r="K119" s="4">
        <f>IF(G119="","",G119*IF(J119="",1,J119)*IF(AND(F119="Mortgage interest",C119="Residential",IFERROR(VLOOKUP(B119,Properties!$A$2:$F$21,6,FALSE),"")="No"),0,1))</f>
      </c>
      <c r="M119" s="6">
        <f>IF(B119="","",IF(ISNA(MATCH(B119,Properties!$A$2:$A$21,0)),"Property ref is not on the Properties tab",IF(AND(F119="Mortgage interest",C119="Residential",IFERROR(VLOOKUP(B119,Properties!$A$2:$F$21,6,FALSE),"")="No"),"Interest disallowed - this property has no RTB registration",IF(AND(F119="Mortgage interest",C119="Residential",IFERROR(VLOOKUP(B119,Properties!$A$2:$F$21,6,FALSE),"")=""),"Set the RTB registered column on Properties",IF(AND(F119="Pre-letting expenditure (S. 97A)",C119="Commercial"),"Pre-letting relief is residential only","")))))</f>
      </c>
    </row>
    <row r="120">
      <c r="A120" s="3"/>
      <c r="C120">
        <f>IF(B120="","",IFERROR(VLOOKUP(B120,Properties!$A$2:$D$21,4,FALSE),"not on Properties"))</f>
      </c>
      <c r="G120" s="4"/>
      <c r="H120" s="4"/>
      <c r="I120" s="4">
        <f>IF(COUNT(G120:H120)=0,"",SUM(G120:H120))</f>
      </c>
      <c r="J120" s="5"/>
      <c r="K120" s="4">
        <f>IF(G120="","",G120*IF(J120="",1,J120)*IF(AND(F120="Mortgage interest",C120="Residential",IFERROR(VLOOKUP(B120,Properties!$A$2:$F$21,6,FALSE),"")="No"),0,1))</f>
      </c>
      <c r="M120" s="6">
        <f>IF(B120="","",IF(ISNA(MATCH(B120,Properties!$A$2:$A$21,0)),"Property ref is not on the Properties tab",IF(AND(F120="Mortgage interest",C120="Residential",IFERROR(VLOOKUP(B120,Properties!$A$2:$F$21,6,FALSE),"")="No"),"Interest disallowed - this property has no RTB registration",IF(AND(F120="Mortgage interest",C120="Residential",IFERROR(VLOOKUP(B120,Properties!$A$2:$F$21,6,FALSE),"")=""),"Set the RTB registered column on Properties",IF(AND(F120="Pre-letting expenditure (S. 97A)",C120="Commercial"),"Pre-letting relief is residential only","")))))</f>
      </c>
    </row>
    <row r="121">
      <c r="A121" s="3"/>
      <c r="C121">
        <f>IF(B121="","",IFERROR(VLOOKUP(B121,Properties!$A$2:$D$21,4,FALSE),"not on Properties"))</f>
      </c>
      <c r="G121" s="4"/>
      <c r="H121" s="4"/>
      <c r="I121" s="4">
        <f>IF(COUNT(G121:H121)=0,"",SUM(G121:H121))</f>
      </c>
      <c r="J121" s="5"/>
      <c r="K121" s="4">
        <f>IF(G121="","",G121*IF(J121="",1,J121)*IF(AND(F121="Mortgage interest",C121="Residential",IFERROR(VLOOKUP(B121,Properties!$A$2:$F$21,6,FALSE),"")="No"),0,1))</f>
      </c>
      <c r="M121" s="6">
        <f>IF(B121="","",IF(ISNA(MATCH(B121,Properties!$A$2:$A$21,0)),"Property ref is not on the Properties tab",IF(AND(F121="Mortgage interest",C121="Residential",IFERROR(VLOOKUP(B121,Properties!$A$2:$F$21,6,FALSE),"")="No"),"Interest disallowed - this property has no RTB registration",IF(AND(F121="Mortgage interest",C121="Residential",IFERROR(VLOOKUP(B121,Properties!$A$2:$F$21,6,FALSE),"")=""),"Set the RTB registered column on Properties",IF(AND(F121="Pre-letting expenditure (S. 97A)",C121="Commercial"),"Pre-letting relief is residential only","")))))</f>
      </c>
    </row>
    <row r="122">
      <c r="A122" s="3"/>
      <c r="C122">
        <f>IF(B122="","",IFERROR(VLOOKUP(B122,Properties!$A$2:$D$21,4,FALSE),"not on Properties"))</f>
      </c>
      <c r="G122" s="4"/>
      <c r="H122" s="4"/>
      <c r="I122" s="4">
        <f>IF(COUNT(G122:H122)=0,"",SUM(G122:H122))</f>
      </c>
      <c r="J122" s="5"/>
      <c r="K122" s="4">
        <f>IF(G122="","",G122*IF(J122="",1,J122)*IF(AND(F122="Mortgage interest",C122="Residential",IFERROR(VLOOKUP(B122,Properties!$A$2:$F$21,6,FALSE),"")="No"),0,1))</f>
      </c>
      <c r="M122" s="6">
        <f>IF(B122="","",IF(ISNA(MATCH(B122,Properties!$A$2:$A$21,0)),"Property ref is not on the Properties tab",IF(AND(F122="Mortgage interest",C122="Residential",IFERROR(VLOOKUP(B122,Properties!$A$2:$F$21,6,FALSE),"")="No"),"Interest disallowed - this property has no RTB registration",IF(AND(F122="Mortgage interest",C122="Residential",IFERROR(VLOOKUP(B122,Properties!$A$2:$F$21,6,FALSE),"")=""),"Set the RTB registered column on Properties",IF(AND(F122="Pre-letting expenditure (S. 97A)",C122="Commercial"),"Pre-letting relief is residential only","")))))</f>
      </c>
    </row>
    <row r="123">
      <c r="A123" s="3"/>
      <c r="C123">
        <f>IF(B123="","",IFERROR(VLOOKUP(B123,Properties!$A$2:$D$21,4,FALSE),"not on Properties"))</f>
      </c>
      <c r="G123" s="4"/>
      <c r="H123" s="4"/>
      <c r="I123" s="4">
        <f>IF(COUNT(G123:H123)=0,"",SUM(G123:H123))</f>
      </c>
      <c r="J123" s="5"/>
      <c r="K123" s="4">
        <f>IF(G123="","",G123*IF(J123="",1,J123)*IF(AND(F123="Mortgage interest",C123="Residential",IFERROR(VLOOKUP(B123,Properties!$A$2:$F$21,6,FALSE),"")="No"),0,1))</f>
      </c>
      <c r="M123" s="6">
        <f>IF(B123="","",IF(ISNA(MATCH(B123,Properties!$A$2:$A$21,0)),"Property ref is not on the Properties tab",IF(AND(F123="Mortgage interest",C123="Residential",IFERROR(VLOOKUP(B123,Properties!$A$2:$F$21,6,FALSE),"")="No"),"Interest disallowed - this property has no RTB registration",IF(AND(F123="Mortgage interest",C123="Residential",IFERROR(VLOOKUP(B123,Properties!$A$2:$F$21,6,FALSE),"")=""),"Set the RTB registered column on Properties",IF(AND(F123="Pre-letting expenditure (S. 97A)",C123="Commercial"),"Pre-letting relief is residential only","")))))</f>
      </c>
    </row>
    <row r="124">
      <c r="A124" s="3"/>
      <c r="C124">
        <f>IF(B124="","",IFERROR(VLOOKUP(B124,Properties!$A$2:$D$21,4,FALSE),"not on Properties"))</f>
      </c>
      <c r="G124" s="4"/>
      <c r="H124" s="4"/>
      <c r="I124" s="4">
        <f>IF(COUNT(G124:H124)=0,"",SUM(G124:H124))</f>
      </c>
      <c r="J124" s="5"/>
      <c r="K124" s="4">
        <f>IF(G124="","",G124*IF(J124="",1,J124)*IF(AND(F124="Mortgage interest",C124="Residential",IFERROR(VLOOKUP(B124,Properties!$A$2:$F$21,6,FALSE),"")="No"),0,1))</f>
      </c>
      <c r="M124" s="6">
        <f>IF(B124="","",IF(ISNA(MATCH(B124,Properties!$A$2:$A$21,0)),"Property ref is not on the Properties tab",IF(AND(F124="Mortgage interest",C124="Residential",IFERROR(VLOOKUP(B124,Properties!$A$2:$F$21,6,FALSE),"")="No"),"Interest disallowed - this property has no RTB registration",IF(AND(F124="Mortgage interest",C124="Residential",IFERROR(VLOOKUP(B124,Properties!$A$2:$F$21,6,FALSE),"")=""),"Set the RTB registered column on Properties",IF(AND(F124="Pre-letting expenditure (S. 97A)",C124="Commercial"),"Pre-letting relief is residential only","")))))</f>
      </c>
    </row>
    <row r="125">
      <c r="A125" s="3"/>
      <c r="C125">
        <f>IF(B125="","",IFERROR(VLOOKUP(B125,Properties!$A$2:$D$21,4,FALSE),"not on Properties"))</f>
      </c>
      <c r="G125" s="4"/>
      <c r="H125" s="4"/>
      <c r="I125" s="4">
        <f>IF(COUNT(G125:H125)=0,"",SUM(G125:H125))</f>
      </c>
      <c r="J125" s="5"/>
      <c r="K125" s="4">
        <f>IF(G125="","",G125*IF(J125="",1,J125)*IF(AND(F125="Mortgage interest",C125="Residential",IFERROR(VLOOKUP(B125,Properties!$A$2:$F$21,6,FALSE),"")="No"),0,1))</f>
      </c>
      <c r="M125" s="6">
        <f>IF(B125="","",IF(ISNA(MATCH(B125,Properties!$A$2:$A$21,0)),"Property ref is not on the Properties tab",IF(AND(F125="Mortgage interest",C125="Residential",IFERROR(VLOOKUP(B125,Properties!$A$2:$F$21,6,FALSE),"")="No"),"Interest disallowed - this property has no RTB registration",IF(AND(F125="Mortgage interest",C125="Residential",IFERROR(VLOOKUP(B125,Properties!$A$2:$F$21,6,FALSE),"")=""),"Set the RTB registered column on Properties",IF(AND(F125="Pre-letting expenditure (S. 97A)",C125="Commercial"),"Pre-letting relief is residential only","")))))</f>
      </c>
    </row>
    <row r="126">
      <c r="A126" s="3"/>
      <c r="C126">
        <f>IF(B126="","",IFERROR(VLOOKUP(B126,Properties!$A$2:$D$21,4,FALSE),"not on Properties"))</f>
      </c>
      <c r="G126" s="4"/>
      <c r="H126" s="4"/>
      <c r="I126" s="4">
        <f>IF(COUNT(G126:H126)=0,"",SUM(G126:H126))</f>
      </c>
      <c r="J126" s="5"/>
      <c r="K126" s="4">
        <f>IF(G126="","",G126*IF(J126="",1,J126)*IF(AND(F126="Mortgage interest",C126="Residential",IFERROR(VLOOKUP(B126,Properties!$A$2:$F$21,6,FALSE),"")="No"),0,1))</f>
      </c>
      <c r="M126" s="6">
        <f>IF(B126="","",IF(ISNA(MATCH(B126,Properties!$A$2:$A$21,0)),"Property ref is not on the Properties tab",IF(AND(F126="Mortgage interest",C126="Residential",IFERROR(VLOOKUP(B126,Properties!$A$2:$F$21,6,FALSE),"")="No"),"Interest disallowed - this property has no RTB registration",IF(AND(F126="Mortgage interest",C126="Residential",IFERROR(VLOOKUP(B126,Properties!$A$2:$F$21,6,FALSE),"")=""),"Set the RTB registered column on Properties",IF(AND(F126="Pre-letting expenditure (S. 97A)",C126="Commercial"),"Pre-letting relief is residential only","")))))</f>
      </c>
    </row>
    <row r="127">
      <c r="A127" s="3"/>
      <c r="C127">
        <f>IF(B127="","",IFERROR(VLOOKUP(B127,Properties!$A$2:$D$21,4,FALSE),"not on Properties"))</f>
      </c>
      <c r="G127" s="4"/>
      <c r="H127" s="4"/>
      <c r="I127" s="4">
        <f>IF(COUNT(G127:H127)=0,"",SUM(G127:H127))</f>
      </c>
      <c r="J127" s="5"/>
      <c r="K127" s="4">
        <f>IF(G127="","",G127*IF(J127="",1,J127)*IF(AND(F127="Mortgage interest",C127="Residential",IFERROR(VLOOKUP(B127,Properties!$A$2:$F$21,6,FALSE),"")="No"),0,1))</f>
      </c>
      <c r="M127" s="6">
        <f>IF(B127="","",IF(ISNA(MATCH(B127,Properties!$A$2:$A$21,0)),"Property ref is not on the Properties tab",IF(AND(F127="Mortgage interest",C127="Residential",IFERROR(VLOOKUP(B127,Properties!$A$2:$F$21,6,FALSE),"")="No"),"Interest disallowed - this property has no RTB registration",IF(AND(F127="Mortgage interest",C127="Residential",IFERROR(VLOOKUP(B127,Properties!$A$2:$F$21,6,FALSE),"")=""),"Set the RTB registered column on Properties",IF(AND(F127="Pre-letting expenditure (S. 97A)",C127="Commercial"),"Pre-letting relief is residential only","")))))</f>
      </c>
    </row>
    <row r="128">
      <c r="A128" s="3"/>
      <c r="C128">
        <f>IF(B128="","",IFERROR(VLOOKUP(B128,Properties!$A$2:$D$21,4,FALSE),"not on Properties"))</f>
      </c>
      <c r="G128" s="4"/>
      <c r="H128" s="4"/>
      <c r="I128" s="4">
        <f>IF(COUNT(G128:H128)=0,"",SUM(G128:H128))</f>
      </c>
      <c r="J128" s="5"/>
      <c r="K128" s="4">
        <f>IF(G128="","",G128*IF(J128="",1,J128)*IF(AND(F128="Mortgage interest",C128="Residential",IFERROR(VLOOKUP(B128,Properties!$A$2:$F$21,6,FALSE),"")="No"),0,1))</f>
      </c>
      <c r="M128" s="6">
        <f>IF(B128="","",IF(ISNA(MATCH(B128,Properties!$A$2:$A$21,0)),"Property ref is not on the Properties tab",IF(AND(F128="Mortgage interest",C128="Residential",IFERROR(VLOOKUP(B128,Properties!$A$2:$F$21,6,FALSE),"")="No"),"Interest disallowed - this property has no RTB registration",IF(AND(F128="Mortgage interest",C128="Residential",IFERROR(VLOOKUP(B128,Properties!$A$2:$F$21,6,FALSE),"")=""),"Set the RTB registered column on Properties",IF(AND(F128="Pre-letting expenditure (S. 97A)",C128="Commercial"),"Pre-letting relief is residential only","")))))</f>
      </c>
    </row>
    <row r="129">
      <c r="A129" s="3"/>
      <c r="C129">
        <f>IF(B129="","",IFERROR(VLOOKUP(B129,Properties!$A$2:$D$21,4,FALSE),"not on Properties"))</f>
      </c>
      <c r="G129" s="4"/>
      <c r="H129" s="4"/>
      <c r="I129" s="4">
        <f>IF(COUNT(G129:H129)=0,"",SUM(G129:H129))</f>
      </c>
      <c r="J129" s="5"/>
      <c r="K129" s="4">
        <f>IF(G129="","",G129*IF(J129="",1,J129)*IF(AND(F129="Mortgage interest",C129="Residential",IFERROR(VLOOKUP(B129,Properties!$A$2:$F$21,6,FALSE),"")="No"),0,1))</f>
      </c>
      <c r="M129" s="6">
        <f>IF(B129="","",IF(ISNA(MATCH(B129,Properties!$A$2:$A$21,0)),"Property ref is not on the Properties tab",IF(AND(F129="Mortgage interest",C129="Residential",IFERROR(VLOOKUP(B129,Properties!$A$2:$F$21,6,FALSE),"")="No"),"Interest disallowed - this property has no RTB registration",IF(AND(F129="Mortgage interest",C129="Residential",IFERROR(VLOOKUP(B129,Properties!$A$2:$F$21,6,FALSE),"")=""),"Set the RTB registered column on Properties",IF(AND(F129="Pre-letting expenditure (S. 97A)",C129="Commercial"),"Pre-letting relief is residential only","")))))</f>
      </c>
    </row>
    <row r="130">
      <c r="A130" s="3"/>
      <c r="C130">
        <f>IF(B130="","",IFERROR(VLOOKUP(B130,Properties!$A$2:$D$21,4,FALSE),"not on Properties"))</f>
      </c>
      <c r="G130" s="4"/>
      <c r="H130" s="4"/>
      <c r="I130" s="4">
        <f>IF(COUNT(G130:H130)=0,"",SUM(G130:H130))</f>
      </c>
      <c r="J130" s="5"/>
      <c r="K130" s="4">
        <f>IF(G130="","",G130*IF(J130="",1,J130)*IF(AND(F130="Mortgage interest",C130="Residential",IFERROR(VLOOKUP(B130,Properties!$A$2:$F$21,6,FALSE),"")="No"),0,1))</f>
      </c>
      <c r="M130" s="6">
        <f>IF(B130="","",IF(ISNA(MATCH(B130,Properties!$A$2:$A$21,0)),"Property ref is not on the Properties tab",IF(AND(F130="Mortgage interest",C130="Residential",IFERROR(VLOOKUP(B130,Properties!$A$2:$F$21,6,FALSE),"")="No"),"Interest disallowed - this property has no RTB registration",IF(AND(F130="Mortgage interest",C130="Residential",IFERROR(VLOOKUP(B130,Properties!$A$2:$F$21,6,FALSE),"")=""),"Set the RTB registered column on Properties",IF(AND(F130="Pre-letting expenditure (S. 97A)",C130="Commercial"),"Pre-letting relief is residential only","")))))</f>
      </c>
    </row>
    <row r="131">
      <c r="A131" s="3"/>
      <c r="C131">
        <f>IF(B131="","",IFERROR(VLOOKUP(B131,Properties!$A$2:$D$21,4,FALSE),"not on Properties"))</f>
      </c>
      <c r="G131" s="4"/>
      <c r="H131" s="4"/>
      <c r="I131" s="4">
        <f>IF(COUNT(G131:H131)=0,"",SUM(G131:H131))</f>
      </c>
      <c r="J131" s="5"/>
      <c r="K131" s="4">
        <f>IF(G131="","",G131*IF(J131="",1,J131)*IF(AND(F131="Mortgage interest",C131="Residential",IFERROR(VLOOKUP(B131,Properties!$A$2:$F$21,6,FALSE),"")="No"),0,1))</f>
      </c>
      <c r="M131" s="6">
        <f>IF(B131="","",IF(ISNA(MATCH(B131,Properties!$A$2:$A$21,0)),"Property ref is not on the Properties tab",IF(AND(F131="Mortgage interest",C131="Residential",IFERROR(VLOOKUP(B131,Properties!$A$2:$F$21,6,FALSE),"")="No"),"Interest disallowed - this property has no RTB registration",IF(AND(F131="Mortgage interest",C131="Residential",IFERROR(VLOOKUP(B131,Properties!$A$2:$F$21,6,FALSE),"")=""),"Set the RTB registered column on Properties",IF(AND(F131="Pre-letting expenditure (S. 97A)",C131="Commercial"),"Pre-letting relief is residential only","")))))</f>
      </c>
    </row>
    <row r="132">
      <c r="A132" s="3"/>
      <c r="C132">
        <f>IF(B132="","",IFERROR(VLOOKUP(B132,Properties!$A$2:$D$21,4,FALSE),"not on Properties"))</f>
      </c>
      <c r="G132" s="4"/>
      <c r="H132" s="4"/>
      <c r="I132" s="4">
        <f>IF(COUNT(G132:H132)=0,"",SUM(G132:H132))</f>
      </c>
      <c r="J132" s="5"/>
      <c r="K132" s="4">
        <f>IF(G132="","",G132*IF(J132="",1,J132)*IF(AND(F132="Mortgage interest",C132="Residential",IFERROR(VLOOKUP(B132,Properties!$A$2:$F$21,6,FALSE),"")="No"),0,1))</f>
      </c>
      <c r="M132" s="6">
        <f>IF(B132="","",IF(ISNA(MATCH(B132,Properties!$A$2:$A$21,0)),"Property ref is not on the Properties tab",IF(AND(F132="Mortgage interest",C132="Residential",IFERROR(VLOOKUP(B132,Properties!$A$2:$F$21,6,FALSE),"")="No"),"Interest disallowed - this property has no RTB registration",IF(AND(F132="Mortgage interest",C132="Residential",IFERROR(VLOOKUP(B132,Properties!$A$2:$F$21,6,FALSE),"")=""),"Set the RTB registered column on Properties",IF(AND(F132="Pre-letting expenditure (S. 97A)",C132="Commercial"),"Pre-letting relief is residential only","")))))</f>
      </c>
    </row>
    <row r="133">
      <c r="A133" s="3"/>
      <c r="C133">
        <f>IF(B133="","",IFERROR(VLOOKUP(B133,Properties!$A$2:$D$21,4,FALSE),"not on Properties"))</f>
      </c>
      <c r="G133" s="4"/>
      <c r="H133" s="4"/>
      <c r="I133" s="4">
        <f>IF(COUNT(G133:H133)=0,"",SUM(G133:H133))</f>
      </c>
      <c r="J133" s="5"/>
      <c r="K133" s="4">
        <f>IF(G133="","",G133*IF(J133="",1,J133)*IF(AND(F133="Mortgage interest",C133="Residential",IFERROR(VLOOKUP(B133,Properties!$A$2:$F$21,6,FALSE),"")="No"),0,1))</f>
      </c>
      <c r="M133" s="6">
        <f>IF(B133="","",IF(ISNA(MATCH(B133,Properties!$A$2:$A$21,0)),"Property ref is not on the Properties tab",IF(AND(F133="Mortgage interest",C133="Residential",IFERROR(VLOOKUP(B133,Properties!$A$2:$F$21,6,FALSE),"")="No"),"Interest disallowed - this property has no RTB registration",IF(AND(F133="Mortgage interest",C133="Residential",IFERROR(VLOOKUP(B133,Properties!$A$2:$F$21,6,FALSE),"")=""),"Set the RTB registered column on Properties",IF(AND(F133="Pre-letting expenditure (S. 97A)",C133="Commercial"),"Pre-letting relief is residential only","")))))</f>
      </c>
    </row>
    <row r="134">
      <c r="A134" s="3"/>
      <c r="C134">
        <f>IF(B134="","",IFERROR(VLOOKUP(B134,Properties!$A$2:$D$21,4,FALSE),"not on Properties"))</f>
      </c>
      <c r="G134" s="4"/>
      <c r="H134" s="4"/>
      <c r="I134" s="4">
        <f>IF(COUNT(G134:H134)=0,"",SUM(G134:H134))</f>
      </c>
      <c r="J134" s="5"/>
      <c r="K134" s="4">
        <f>IF(G134="","",G134*IF(J134="",1,J134)*IF(AND(F134="Mortgage interest",C134="Residential",IFERROR(VLOOKUP(B134,Properties!$A$2:$F$21,6,FALSE),"")="No"),0,1))</f>
      </c>
      <c r="M134" s="6">
        <f>IF(B134="","",IF(ISNA(MATCH(B134,Properties!$A$2:$A$21,0)),"Property ref is not on the Properties tab",IF(AND(F134="Mortgage interest",C134="Residential",IFERROR(VLOOKUP(B134,Properties!$A$2:$F$21,6,FALSE),"")="No"),"Interest disallowed - this property has no RTB registration",IF(AND(F134="Mortgage interest",C134="Residential",IFERROR(VLOOKUP(B134,Properties!$A$2:$F$21,6,FALSE),"")=""),"Set the RTB registered column on Properties",IF(AND(F134="Pre-letting expenditure (S. 97A)",C134="Commercial"),"Pre-letting relief is residential only","")))))</f>
      </c>
    </row>
    <row r="135">
      <c r="A135" s="3"/>
      <c r="C135">
        <f>IF(B135="","",IFERROR(VLOOKUP(B135,Properties!$A$2:$D$21,4,FALSE),"not on Properties"))</f>
      </c>
      <c r="G135" s="4"/>
      <c r="H135" s="4"/>
      <c r="I135" s="4">
        <f>IF(COUNT(G135:H135)=0,"",SUM(G135:H135))</f>
      </c>
      <c r="J135" s="5"/>
      <c r="K135" s="4">
        <f>IF(G135="","",G135*IF(J135="",1,J135)*IF(AND(F135="Mortgage interest",C135="Residential",IFERROR(VLOOKUP(B135,Properties!$A$2:$F$21,6,FALSE),"")="No"),0,1))</f>
      </c>
      <c r="M135" s="6">
        <f>IF(B135="","",IF(ISNA(MATCH(B135,Properties!$A$2:$A$21,0)),"Property ref is not on the Properties tab",IF(AND(F135="Mortgage interest",C135="Residential",IFERROR(VLOOKUP(B135,Properties!$A$2:$F$21,6,FALSE),"")="No"),"Interest disallowed - this property has no RTB registration",IF(AND(F135="Mortgage interest",C135="Residential",IFERROR(VLOOKUP(B135,Properties!$A$2:$F$21,6,FALSE),"")=""),"Set the RTB registered column on Properties",IF(AND(F135="Pre-letting expenditure (S. 97A)",C135="Commercial"),"Pre-letting relief is residential only","")))))</f>
      </c>
    </row>
    <row r="136">
      <c r="A136" s="3"/>
      <c r="C136">
        <f>IF(B136="","",IFERROR(VLOOKUP(B136,Properties!$A$2:$D$21,4,FALSE),"not on Properties"))</f>
      </c>
      <c r="G136" s="4"/>
      <c r="H136" s="4"/>
      <c r="I136" s="4">
        <f>IF(COUNT(G136:H136)=0,"",SUM(G136:H136))</f>
      </c>
      <c r="J136" s="5"/>
      <c r="K136" s="4">
        <f>IF(G136="","",G136*IF(J136="",1,J136)*IF(AND(F136="Mortgage interest",C136="Residential",IFERROR(VLOOKUP(B136,Properties!$A$2:$F$21,6,FALSE),"")="No"),0,1))</f>
      </c>
      <c r="M136" s="6">
        <f>IF(B136="","",IF(ISNA(MATCH(B136,Properties!$A$2:$A$21,0)),"Property ref is not on the Properties tab",IF(AND(F136="Mortgage interest",C136="Residential",IFERROR(VLOOKUP(B136,Properties!$A$2:$F$21,6,FALSE),"")="No"),"Interest disallowed - this property has no RTB registration",IF(AND(F136="Mortgage interest",C136="Residential",IFERROR(VLOOKUP(B136,Properties!$A$2:$F$21,6,FALSE),"")=""),"Set the RTB registered column on Properties",IF(AND(F136="Pre-letting expenditure (S. 97A)",C136="Commercial"),"Pre-letting relief is residential only","")))))</f>
      </c>
    </row>
    <row r="137">
      <c r="A137" s="3"/>
      <c r="C137">
        <f>IF(B137="","",IFERROR(VLOOKUP(B137,Properties!$A$2:$D$21,4,FALSE),"not on Properties"))</f>
      </c>
      <c r="G137" s="4"/>
      <c r="H137" s="4"/>
      <c r="I137" s="4">
        <f>IF(COUNT(G137:H137)=0,"",SUM(G137:H137))</f>
      </c>
      <c r="J137" s="5"/>
      <c r="K137" s="4">
        <f>IF(G137="","",G137*IF(J137="",1,J137)*IF(AND(F137="Mortgage interest",C137="Residential",IFERROR(VLOOKUP(B137,Properties!$A$2:$F$21,6,FALSE),"")="No"),0,1))</f>
      </c>
      <c r="M137" s="6">
        <f>IF(B137="","",IF(ISNA(MATCH(B137,Properties!$A$2:$A$21,0)),"Property ref is not on the Properties tab",IF(AND(F137="Mortgage interest",C137="Residential",IFERROR(VLOOKUP(B137,Properties!$A$2:$F$21,6,FALSE),"")="No"),"Interest disallowed - this property has no RTB registration",IF(AND(F137="Mortgage interest",C137="Residential",IFERROR(VLOOKUP(B137,Properties!$A$2:$F$21,6,FALSE),"")=""),"Set the RTB registered column on Properties",IF(AND(F137="Pre-letting expenditure (S. 97A)",C137="Commercial"),"Pre-letting relief is residential only","")))))</f>
      </c>
    </row>
    <row r="138">
      <c r="A138" s="3"/>
      <c r="C138">
        <f>IF(B138="","",IFERROR(VLOOKUP(B138,Properties!$A$2:$D$21,4,FALSE),"not on Properties"))</f>
      </c>
      <c r="G138" s="4"/>
      <c r="H138" s="4"/>
      <c r="I138" s="4">
        <f>IF(COUNT(G138:H138)=0,"",SUM(G138:H138))</f>
      </c>
      <c r="J138" s="5"/>
      <c r="K138" s="4">
        <f>IF(G138="","",G138*IF(J138="",1,J138)*IF(AND(F138="Mortgage interest",C138="Residential",IFERROR(VLOOKUP(B138,Properties!$A$2:$F$21,6,FALSE),"")="No"),0,1))</f>
      </c>
      <c r="M138" s="6">
        <f>IF(B138="","",IF(ISNA(MATCH(B138,Properties!$A$2:$A$21,0)),"Property ref is not on the Properties tab",IF(AND(F138="Mortgage interest",C138="Residential",IFERROR(VLOOKUP(B138,Properties!$A$2:$F$21,6,FALSE),"")="No"),"Interest disallowed - this property has no RTB registration",IF(AND(F138="Mortgage interest",C138="Residential",IFERROR(VLOOKUP(B138,Properties!$A$2:$F$21,6,FALSE),"")=""),"Set the RTB registered column on Properties",IF(AND(F138="Pre-letting expenditure (S. 97A)",C138="Commercial"),"Pre-letting relief is residential only","")))))</f>
      </c>
    </row>
    <row r="139">
      <c r="A139" s="3"/>
      <c r="C139">
        <f>IF(B139="","",IFERROR(VLOOKUP(B139,Properties!$A$2:$D$21,4,FALSE),"not on Properties"))</f>
      </c>
      <c r="G139" s="4"/>
      <c r="H139" s="4"/>
      <c r="I139" s="4">
        <f>IF(COUNT(G139:H139)=0,"",SUM(G139:H139))</f>
      </c>
      <c r="J139" s="5"/>
      <c r="K139" s="4">
        <f>IF(G139="","",G139*IF(J139="",1,J139)*IF(AND(F139="Mortgage interest",C139="Residential",IFERROR(VLOOKUP(B139,Properties!$A$2:$F$21,6,FALSE),"")="No"),0,1))</f>
      </c>
      <c r="M139" s="6">
        <f>IF(B139="","",IF(ISNA(MATCH(B139,Properties!$A$2:$A$21,0)),"Property ref is not on the Properties tab",IF(AND(F139="Mortgage interest",C139="Residential",IFERROR(VLOOKUP(B139,Properties!$A$2:$F$21,6,FALSE),"")="No"),"Interest disallowed - this property has no RTB registration",IF(AND(F139="Mortgage interest",C139="Residential",IFERROR(VLOOKUP(B139,Properties!$A$2:$F$21,6,FALSE),"")=""),"Set the RTB registered column on Properties",IF(AND(F139="Pre-letting expenditure (S. 97A)",C139="Commercial"),"Pre-letting relief is residential only","")))))</f>
      </c>
    </row>
    <row r="140">
      <c r="A140" s="3"/>
      <c r="C140">
        <f>IF(B140="","",IFERROR(VLOOKUP(B140,Properties!$A$2:$D$21,4,FALSE),"not on Properties"))</f>
      </c>
      <c r="G140" s="4"/>
      <c r="H140" s="4"/>
      <c r="I140" s="4">
        <f>IF(COUNT(G140:H140)=0,"",SUM(G140:H140))</f>
      </c>
      <c r="J140" s="5"/>
      <c r="K140" s="4">
        <f>IF(G140="","",G140*IF(J140="",1,J140)*IF(AND(F140="Mortgage interest",C140="Residential",IFERROR(VLOOKUP(B140,Properties!$A$2:$F$21,6,FALSE),"")="No"),0,1))</f>
      </c>
      <c r="M140" s="6">
        <f>IF(B140="","",IF(ISNA(MATCH(B140,Properties!$A$2:$A$21,0)),"Property ref is not on the Properties tab",IF(AND(F140="Mortgage interest",C140="Residential",IFERROR(VLOOKUP(B140,Properties!$A$2:$F$21,6,FALSE),"")="No"),"Interest disallowed - this property has no RTB registration",IF(AND(F140="Mortgage interest",C140="Residential",IFERROR(VLOOKUP(B140,Properties!$A$2:$F$21,6,FALSE),"")=""),"Set the RTB registered column on Properties",IF(AND(F140="Pre-letting expenditure (S. 97A)",C140="Commercial"),"Pre-letting relief is residential only","")))))</f>
      </c>
    </row>
    <row r="141">
      <c r="A141" s="3"/>
      <c r="C141">
        <f>IF(B141="","",IFERROR(VLOOKUP(B141,Properties!$A$2:$D$21,4,FALSE),"not on Properties"))</f>
      </c>
      <c r="G141" s="4"/>
      <c r="H141" s="4"/>
      <c r="I141" s="4">
        <f>IF(COUNT(G141:H141)=0,"",SUM(G141:H141))</f>
      </c>
      <c r="J141" s="5"/>
      <c r="K141" s="4">
        <f>IF(G141="","",G141*IF(J141="",1,J141)*IF(AND(F141="Mortgage interest",C141="Residential",IFERROR(VLOOKUP(B141,Properties!$A$2:$F$21,6,FALSE),"")="No"),0,1))</f>
      </c>
      <c r="M141" s="6">
        <f>IF(B141="","",IF(ISNA(MATCH(B141,Properties!$A$2:$A$21,0)),"Property ref is not on the Properties tab",IF(AND(F141="Mortgage interest",C141="Residential",IFERROR(VLOOKUP(B141,Properties!$A$2:$F$21,6,FALSE),"")="No"),"Interest disallowed - this property has no RTB registration",IF(AND(F141="Mortgage interest",C141="Residential",IFERROR(VLOOKUP(B141,Properties!$A$2:$F$21,6,FALSE),"")=""),"Set the RTB registered column on Properties",IF(AND(F141="Pre-letting expenditure (S. 97A)",C141="Commercial"),"Pre-letting relief is residential only","")))))</f>
      </c>
    </row>
    <row r="142">
      <c r="A142" s="3"/>
      <c r="C142">
        <f>IF(B142="","",IFERROR(VLOOKUP(B142,Properties!$A$2:$D$21,4,FALSE),"not on Properties"))</f>
      </c>
      <c r="G142" s="4"/>
      <c r="H142" s="4"/>
      <c r="I142" s="4">
        <f>IF(COUNT(G142:H142)=0,"",SUM(G142:H142))</f>
      </c>
      <c r="J142" s="5"/>
      <c r="K142" s="4">
        <f>IF(G142="","",G142*IF(J142="",1,J142)*IF(AND(F142="Mortgage interest",C142="Residential",IFERROR(VLOOKUP(B142,Properties!$A$2:$F$21,6,FALSE),"")="No"),0,1))</f>
      </c>
      <c r="M142" s="6">
        <f>IF(B142="","",IF(ISNA(MATCH(B142,Properties!$A$2:$A$21,0)),"Property ref is not on the Properties tab",IF(AND(F142="Mortgage interest",C142="Residential",IFERROR(VLOOKUP(B142,Properties!$A$2:$F$21,6,FALSE),"")="No"),"Interest disallowed - this property has no RTB registration",IF(AND(F142="Mortgage interest",C142="Residential",IFERROR(VLOOKUP(B142,Properties!$A$2:$F$21,6,FALSE),"")=""),"Set the RTB registered column on Properties",IF(AND(F142="Pre-letting expenditure (S. 97A)",C142="Commercial"),"Pre-letting relief is residential only","")))))</f>
      </c>
    </row>
    <row r="143">
      <c r="A143" s="3"/>
      <c r="C143">
        <f>IF(B143="","",IFERROR(VLOOKUP(B143,Properties!$A$2:$D$21,4,FALSE),"not on Properties"))</f>
      </c>
      <c r="G143" s="4"/>
      <c r="H143" s="4"/>
      <c r="I143" s="4">
        <f>IF(COUNT(G143:H143)=0,"",SUM(G143:H143))</f>
      </c>
      <c r="J143" s="5"/>
      <c r="K143" s="4">
        <f>IF(G143="","",G143*IF(J143="",1,J143)*IF(AND(F143="Mortgage interest",C143="Residential",IFERROR(VLOOKUP(B143,Properties!$A$2:$F$21,6,FALSE),"")="No"),0,1))</f>
      </c>
      <c r="M143" s="6">
        <f>IF(B143="","",IF(ISNA(MATCH(B143,Properties!$A$2:$A$21,0)),"Property ref is not on the Properties tab",IF(AND(F143="Mortgage interest",C143="Residential",IFERROR(VLOOKUP(B143,Properties!$A$2:$F$21,6,FALSE),"")="No"),"Interest disallowed - this property has no RTB registration",IF(AND(F143="Mortgage interest",C143="Residential",IFERROR(VLOOKUP(B143,Properties!$A$2:$F$21,6,FALSE),"")=""),"Set the RTB registered column on Properties",IF(AND(F143="Pre-letting expenditure (S. 97A)",C143="Commercial"),"Pre-letting relief is residential only","")))))</f>
      </c>
    </row>
    <row r="144">
      <c r="A144" s="3"/>
      <c r="C144">
        <f>IF(B144="","",IFERROR(VLOOKUP(B144,Properties!$A$2:$D$21,4,FALSE),"not on Properties"))</f>
      </c>
      <c r="G144" s="4"/>
      <c r="H144" s="4"/>
      <c r="I144" s="4">
        <f>IF(COUNT(G144:H144)=0,"",SUM(G144:H144))</f>
      </c>
      <c r="J144" s="5"/>
      <c r="K144" s="4">
        <f>IF(G144="","",G144*IF(J144="",1,J144)*IF(AND(F144="Mortgage interest",C144="Residential",IFERROR(VLOOKUP(B144,Properties!$A$2:$F$21,6,FALSE),"")="No"),0,1))</f>
      </c>
      <c r="M144" s="6">
        <f>IF(B144="","",IF(ISNA(MATCH(B144,Properties!$A$2:$A$21,0)),"Property ref is not on the Properties tab",IF(AND(F144="Mortgage interest",C144="Residential",IFERROR(VLOOKUP(B144,Properties!$A$2:$F$21,6,FALSE),"")="No"),"Interest disallowed - this property has no RTB registration",IF(AND(F144="Mortgage interest",C144="Residential",IFERROR(VLOOKUP(B144,Properties!$A$2:$F$21,6,FALSE),"")=""),"Set the RTB registered column on Properties",IF(AND(F144="Pre-letting expenditure (S. 97A)",C144="Commercial"),"Pre-letting relief is residential only","")))))</f>
      </c>
    </row>
    <row r="145">
      <c r="A145" s="3"/>
      <c r="C145">
        <f>IF(B145="","",IFERROR(VLOOKUP(B145,Properties!$A$2:$D$21,4,FALSE),"not on Properties"))</f>
      </c>
      <c r="G145" s="4"/>
      <c r="H145" s="4"/>
      <c r="I145" s="4">
        <f>IF(COUNT(G145:H145)=0,"",SUM(G145:H145))</f>
      </c>
      <c r="J145" s="5"/>
      <c r="K145" s="4">
        <f>IF(G145="","",G145*IF(J145="",1,J145)*IF(AND(F145="Mortgage interest",C145="Residential",IFERROR(VLOOKUP(B145,Properties!$A$2:$F$21,6,FALSE),"")="No"),0,1))</f>
      </c>
      <c r="M145" s="6">
        <f>IF(B145="","",IF(ISNA(MATCH(B145,Properties!$A$2:$A$21,0)),"Property ref is not on the Properties tab",IF(AND(F145="Mortgage interest",C145="Residential",IFERROR(VLOOKUP(B145,Properties!$A$2:$F$21,6,FALSE),"")="No"),"Interest disallowed - this property has no RTB registration",IF(AND(F145="Mortgage interest",C145="Residential",IFERROR(VLOOKUP(B145,Properties!$A$2:$F$21,6,FALSE),"")=""),"Set the RTB registered column on Properties",IF(AND(F145="Pre-letting expenditure (S. 97A)",C145="Commercial"),"Pre-letting relief is residential only","")))))</f>
      </c>
    </row>
    <row r="146">
      <c r="A146" s="3"/>
      <c r="C146">
        <f>IF(B146="","",IFERROR(VLOOKUP(B146,Properties!$A$2:$D$21,4,FALSE),"not on Properties"))</f>
      </c>
      <c r="G146" s="4"/>
      <c r="H146" s="4"/>
      <c r="I146" s="4">
        <f>IF(COUNT(G146:H146)=0,"",SUM(G146:H146))</f>
      </c>
      <c r="J146" s="5"/>
      <c r="K146" s="4">
        <f>IF(G146="","",G146*IF(J146="",1,J146)*IF(AND(F146="Mortgage interest",C146="Residential",IFERROR(VLOOKUP(B146,Properties!$A$2:$F$21,6,FALSE),"")="No"),0,1))</f>
      </c>
      <c r="M146" s="6">
        <f>IF(B146="","",IF(ISNA(MATCH(B146,Properties!$A$2:$A$21,0)),"Property ref is not on the Properties tab",IF(AND(F146="Mortgage interest",C146="Residential",IFERROR(VLOOKUP(B146,Properties!$A$2:$F$21,6,FALSE),"")="No"),"Interest disallowed - this property has no RTB registration",IF(AND(F146="Mortgage interest",C146="Residential",IFERROR(VLOOKUP(B146,Properties!$A$2:$F$21,6,FALSE),"")=""),"Set the RTB registered column on Properties",IF(AND(F146="Pre-letting expenditure (S. 97A)",C146="Commercial"),"Pre-letting relief is residential only","")))))</f>
      </c>
    </row>
    <row r="147">
      <c r="A147" s="3"/>
      <c r="C147">
        <f>IF(B147="","",IFERROR(VLOOKUP(B147,Properties!$A$2:$D$21,4,FALSE),"not on Properties"))</f>
      </c>
      <c r="G147" s="4"/>
      <c r="H147" s="4"/>
      <c r="I147" s="4">
        <f>IF(COUNT(G147:H147)=0,"",SUM(G147:H147))</f>
      </c>
      <c r="J147" s="5"/>
      <c r="K147" s="4">
        <f>IF(G147="","",G147*IF(J147="",1,J147)*IF(AND(F147="Mortgage interest",C147="Residential",IFERROR(VLOOKUP(B147,Properties!$A$2:$F$21,6,FALSE),"")="No"),0,1))</f>
      </c>
      <c r="M147" s="6">
        <f>IF(B147="","",IF(ISNA(MATCH(B147,Properties!$A$2:$A$21,0)),"Property ref is not on the Properties tab",IF(AND(F147="Mortgage interest",C147="Residential",IFERROR(VLOOKUP(B147,Properties!$A$2:$F$21,6,FALSE),"")="No"),"Interest disallowed - this property has no RTB registration",IF(AND(F147="Mortgage interest",C147="Residential",IFERROR(VLOOKUP(B147,Properties!$A$2:$F$21,6,FALSE),"")=""),"Set the RTB registered column on Properties",IF(AND(F147="Pre-letting expenditure (S. 97A)",C147="Commercial"),"Pre-letting relief is residential only","")))))</f>
      </c>
    </row>
    <row r="148">
      <c r="A148" s="3"/>
      <c r="C148">
        <f>IF(B148="","",IFERROR(VLOOKUP(B148,Properties!$A$2:$D$21,4,FALSE),"not on Properties"))</f>
      </c>
      <c r="G148" s="4"/>
      <c r="H148" s="4"/>
      <c r="I148" s="4">
        <f>IF(COUNT(G148:H148)=0,"",SUM(G148:H148))</f>
      </c>
      <c r="J148" s="5"/>
      <c r="K148" s="4">
        <f>IF(G148="","",G148*IF(J148="",1,J148)*IF(AND(F148="Mortgage interest",C148="Residential",IFERROR(VLOOKUP(B148,Properties!$A$2:$F$21,6,FALSE),"")="No"),0,1))</f>
      </c>
      <c r="M148" s="6">
        <f>IF(B148="","",IF(ISNA(MATCH(B148,Properties!$A$2:$A$21,0)),"Property ref is not on the Properties tab",IF(AND(F148="Mortgage interest",C148="Residential",IFERROR(VLOOKUP(B148,Properties!$A$2:$F$21,6,FALSE),"")="No"),"Interest disallowed - this property has no RTB registration",IF(AND(F148="Mortgage interest",C148="Residential",IFERROR(VLOOKUP(B148,Properties!$A$2:$F$21,6,FALSE),"")=""),"Set the RTB registered column on Properties",IF(AND(F148="Pre-letting expenditure (S. 97A)",C148="Commercial"),"Pre-letting relief is residential only","")))))</f>
      </c>
    </row>
    <row r="149">
      <c r="A149" s="3"/>
      <c r="C149">
        <f>IF(B149="","",IFERROR(VLOOKUP(B149,Properties!$A$2:$D$21,4,FALSE),"not on Properties"))</f>
      </c>
      <c r="G149" s="4"/>
      <c r="H149" s="4"/>
      <c r="I149" s="4">
        <f>IF(COUNT(G149:H149)=0,"",SUM(G149:H149))</f>
      </c>
      <c r="J149" s="5"/>
      <c r="K149" s="4">
        <f>IF(G149="","",G149*IF(J149="",1,J149)*IF(AND(F149="Mortgage interest",C149="Residential",IFERROR(VLOOKUP(B149,Properties!$A$2:$F$21,6,FALSE),"")="No"),0,1))</f>
      </c>
      <c r="M149" s="6">
        <f>IF(B149="","",IF(ISNA(MATCH(B149,Properties!$A$2:$A$21,0)),"Property ref is not on the Properties tab",IF(AND(F149="Mortgage interest",C149="Residential",IFERROR(VLOOKUP(B149,Properties!$A$2:$F$21,6,FALSE),"")="No"),"Interest disallowed - this property has no RTB registration",IF(AND(F149="Mortgage interest",C149="Residential",IFERROR(VLOOKUP(B149,Properties!$A$2:$F$21,6,FALSE),"")=""),"Set the RTB registered column on Properties",IF(AND(F149="Pre-letting expenditure (S. 97A)",C149="Commercial"),"Pre-letting relief is residential only","")))))</f>
      </c>
    </row>
    <row r="150">
      <c r="A150" s="3"/>
      <c r="C150">
        <f>IF(B150="","",IFERROR(VLOOKUP(B150,Properties!$A$2:$D$21,4,FALSE),"not on Properties"))</f>
      </c>
      <c r="G150" s="4"/>
      <c r="H150" s="4"/>
      <c r="I150" s="4">
        <f>IF(COUNT(G150:H150)=0,"",SUM(G150:H150))</f>
      </c>
      <c r="J150" s="5"/>
      <c r="K150" s="4">
        <f>IF(G150="","",G150*IF(J150="",1,J150)*IF(AND(F150="Mortgage interest",C150="Residential",IFERROR(VLOOKUP(B150,Properties!$A$2:$F$21,6,FALSE),"")="No"),0,1))</f>
      </c>
      <c r="M150" s="6">
        <f>IF(B150="","",IF(ISNA(MATCH(B150,Properties!$A$2:$A$21,0)),"Property ref is not on the Properties tab",IF(AND(F150="Mortgage interest",C150="Residential",IFERROR(VLOOKUP(B150,Properties!$A$2:$F$21,6,FALSE),"")="No"),"Interest disallowed - this property has no RTB registration",IF(AND(F150="Mortgage interest",C150="Residential",IFERROR(VLOOKUP(B150,Properties!$A$2:$F$21,6,FALSE),"")=""),"Set the RTB registered column on Properties",IF(AND(F150="Pre-letting expenditure (S. 97A)",C150="Commercial"),"Pre-letting relief is residential only","")))))</f>
      </c>
    </row>
    <row r="151">
      <c r="A151" s="3"/>
      <c r="C151">
        <f>IF(B151="","",IFERROR(VLOOKUP(B151,Properties!$A$2:$D$21,4,FALSE),"not on Properties"))</f>
      </c>
      <c r="G151" s="4"/>
      <c r="H151" s="4"/>
      <c r="I151" s="4">
        <f>IF(COUNT(G151:H151)=0,"",SUM(G151:H151))</f>
      </c>
      <c r="J151" s="5"/>
      <c r="K151" s="4">
        <f>IF(G151="","",G151*IF(J151="",1,J151)*IF(AND(F151="Mortgage interest",C151="Residential",IFERROR(VLOOKUP(B151,Properties!$A$2:$F$21,6,FALSE),"")="No"),0,1))</f>
      </c>
      <c r="M151" s="6">
        <f>IF(B151="","",IF(ISNA(MATCH(B151,Properties!$A$2:$A$21,0)),"Property ref is not on the Properties tab",IF(AND(F151="Mortgage interest",C151="Residential",IFERROR(VLOOKUP(B151,Properties!$A$2:$F$21,6,FALSE),"")="No"),"Interest disallowed - this property has no RTB registration",IF(AND(F151="Mortgage interest",C151="Residential",IFERROR(VLOOKUP(B151,Properties!$A$2:$F$21,6,FALSE),"")=""),"Set the RTB registered column on Properties",IF(AND(F151="Pre-letting expenditure (S. 97A)",C151="Commercial"),"Pre-letting relief is residential only","")))))</f>
      </c>
    </row>
    <row r="152">
      <c r="A152" s="3"/>
      <c r="C152">
        <f>IF(B152="","",IFERROR(VLOOKUP(B152,Properties!$A$2:$D$21,4,FALSE),"not on Properties"))</f>
      </c>
      <c r="G152" s="4"/>
      <c r="H152" s="4"/>
      <c r="I152" s="4">
        <f>IF(COUNT(G152:H152)=0,"",SUM(G152:H152))</f>
      </c>
      <c r="J152" s="5"/>
      <c r="K152" s="4">
        <f>IF(G152="","",G152*IF(J152="",1,J152)*IF(AND(F152="Mortgage interest",C152="Residential",IFERROR(VLOOKUP(B152,Properties!$A$2:$F$21,6,FALSE),"")="No"),0,1))</f>
      </c>
      <c r="M152" s="6">
        <f>IF(B152="","",IF(ISNA(MATCH(B152,Properties!$A$2:$A$21,0)),"Property ref is not on the Properties tab",IF(AND(F152="Mortgage interest",C152="Residential",IFERROR(VLOOKUP(B152,Properties!$A$2:$F$21,6,FALSE),"")="No"),"Interest disallowed - this property has no RTB registration",IF(AND(F152="Mortgage interest",C152="Residential",IFERROR(VLOOKUP(B152,Properties!$A$2:$F$21,6,FALSE),"")=""),"Set the RTB registered column on Properties",IF(AND(F152="Pre-letting expenditure (S. 97A)",C152="Commercial"),"Pre-letting relief is residential only","")))))</f>
      </c>
    </row>
    <row r="153">
      <c r="A153" s="3"/>
      <c r="C153">
        <f>IF(B153="","",IFERROR(VLOOKUP(B153,Properties!$A$2:$D$21,4,FALSE),"not on Properties"))</f>
      </c>
      <c r="G153" s="4"/>
      <c r="H153" s="4"/>
      <c r="I153" s="4">
        <f>IF(COUNT(G153:H153)=0,"",SUM(G153:H153))</f>
      </c>
      <c r="J153" s="5"/>
      <c r="K153" s="4">
        <f>IF(G153="","",G153*IF(J153="",1,J153)*IF(AND(F153="Mortgage interest",C153="Residential",IFERROR(VLOOKUP(B153,Properties!$A$2:$F$21,6,FALSE),"")="No"),0,1))</f>
      </c>
      <c r="M153" s="6">
        <f>IF(B153="","",IF(ISNA(MATCH(B153,Properties!$A$2:$A$21,0)),"Property ref is not on the Properties tab",IF(AND(F153="Mortgage interest",C153="Residential",IFERROR(VLOOKUP(B153,Properties!$A$2:$F$21,6,FALSE),"")="No"),"Interest disallowed - this property has no RTB registration",IF(AND(F153="Mortgage interest",C153="Residential",IFERROR(VLOOKUP(B153,Properties!$A$2:$F$21,6,FALSE),"")=""),"Set the RTB registered column on Properties",IF(AND(F153="Pre-letting expenditure (S. 97A)",C153="Commercial"),"Pre-letting relief is residential only","")))))</f>
      </c>
    </row>
    <row r="154">
      <c r="A154" s="3"/>
      <c r="C154">
        <f>IF(B154="","",IFERROR(VLOOKUP(B154,Properties!$A$2:$D$21,4,FALSE),"not on Properties"))</f>
      </c>
      <c r="G154" s="4"/>
      <c r="H154" s="4"/>
      <c r="I154" s="4">
        <f>IF(COUNT(G154:H154)=0,"",SUM(G154:H154))</f>
      </c>
      <c r="J154" s="5"/>
      <c r="K154" s="4">
        <f>IF(G154="","",G154*IF(J154="",1,J154)*IF(AND(F154="Mortgage interest",C154="Residential",IFERROR(VLOOKUP(B154,Properties!$A$2:$F$21,6,FALSE),"")="No"),0,1))</f>
      </c>
      <c r="M154" s="6">
        <f>IF(B154="","",IF(ISNA(MATCH(B154,Properties!$A$2:$A$21,0)),"Property ref is not on the Properties tab",IF(AND(F154="Mortgage interest",C154="Residential",IFERROR(VLOOKUP(B154,Properties!$A$2:$F$21,6,FALSE),"")="No"),"Interest disallowed - this property has no RTB registration",IF(AND(F154="Mortgage interest",C154="Residential",IFERROR(VLOOKUP(B154,Properties!$A$2:$F$21,6,FALSE),"")=""),"Set the RTB registered column on Properties",IF(AND(F154="Pre-letting expenditure (S. 97A)",C154="Commercial"),"Pre-letting relief is residential only","")))))</f>
      </c>
    </row>
    <row r="155">
      <c r="A155" s="3"/>
      <c r="C155">
        <f>IF(B155="","",IFERROR(VLOOKUP(B155,Properties!$A$2:$D$21,4,FALSE),"not on Properties"))</f>
      </c>
      <c r="G155" s="4"/>
      <c r="H155" s="4"/>
      <c r="I155" s="4">
        <f>IF(COUNT(G155:H155)=0,"",SUM(G155:H155))</f>
      </c>
      <c r="J155" s="5"/>
      <c r="K155" s="4">
        <f>IF(G155="","",G155*IF(J155="",1,J155)*IF(AND(F155="Mortgage interest",C155="Residential",IFERROR(VLOOKUP(B155,Properties!$A$2:$F$21,6,FALSE),"")="No"),0,1))</f>
      </c>
      <c r="M155" s="6">
        <f>IF(B155="","",IF(ISNA(MATCH(B155,Properties!$A$2:$A$21,0)),"Property ref is not on the Properties tab",IF(AND(F155="Mortgage interest",C155="Residential",IFERROR(VLOOKUP(B155,Properties!$A$2:$F$21,6,FALSE),"")="No"),"Interest disallowed - this property has no RTB registration",IF(AND(F155="Mortgage interest",C155="Residential",IFERROR(VLOOKUP(B155,Properties!$A$2:$F$21,6,FALSE),"")=""),"Set the RTB registered column on Properties",IF(AND(F155="Pre-letting expenditure (S. 97A)",C155="Commercial"),"Pre-letting relief is residential only","")))))</f>
      </c>
    </row>
    <row r="156">
      <c r="A156" s="3"/>
      <c r="C156">
        <f>IF(B156="","",IFERROR(VLOOKUP(B156,Properties!$A$2:$D$21,4,FALSE),"not on Properties"))</f>
      </c>
      <c r="G156" s="4"/>
      <c r="H156" s="4"/>
      <c r="I156" s="4">
        <f>IF(COUNT(G156:H156)=0,"",SUM(G156:H156))</f>
      </c>
      <c r="J156" s="5"/>
      <c r="K156" s="4">
        <f>IF(G156="","",G156*IF(J156="",1,J156)*IF(AND(F156="Mortgage interest",C156="Residential",IFERROR(VLOOKUP(B156,Properties!$A$2:$F$21,6,FALSE),"")="No"),0,1))</f>
      </c>
      <c r="M156" s="6">
        <f>IF(B156="","",IF(ISNA(MATCH(B156,Properties!$A$2:$A$21,0)),"Property ref is not on the Properties tab",IF(AND(F156="Mortgage interest",C156="Residential",IFERROR(VLOOKUP(B156,Properties!$A$2:$F$21,6,FALSE),"")="No"),"Interest disallowed - this property has no RTB registration",IF(AND(F156="Mortgage interest",C156="Residential",IFERROR(VLOOKUP(B156,Properties!$A$2:$F$21,6,FALSE),"")=""),"Set the RTB registered column on Properties",IF(AND(F156="Pre-letting expenditure (S. 97A)",C156="Commercial"),"Pre-letting relief is residential only","")))))</f>
      </c>
    </row>
    <row r="157">
      <c r="A157" s="3"/>
      <c r="C157">
        <f>IF(B157="","",IFERROR(VLOOKUP(B157,Properties!$A$2:$D$21,4,FALSE),"not on Properties"))</f>
      </c>
      <c r="G157" s="4"/>
      <c r="H157" s="4"/>
      <c r="I157" s="4">
        <f>IF(COUNT(G157:H157)=0,"",SUM(G157:H157))</f>
      </c>
      <c r="J157" s="5"/>
      <c r="K157" s="4">
        <f>IF(G157="","",G157*IF(J157="",1,J157)*IF(AND(F157="Mortgage interest",C157="Residential",IFERROR(VLOOKUP(B157,Properties!$A$2:$F$21,6,FALSE),"")="No"),0,1))</f>
      </c>
      <c r="M157" s="6">
        <f>IF(B157="","",IF(ISNA(MATCH(B157,Properties!$A$2:$A$21,0)),"Property ref is not on the Properties tab",IF(AND(F157="Mortgage interest",C157="Residential",IFERROR(VLOOKUP(B157,Properties!$A$2:$F$21,6,FALSE),"")="No"),"Interest disallowed - this property has no RTB registration",IF(AND(F157="Mortgage interest",C157="Residential",IFERROR(VLOOKUP(B157,Properties!$A$2:$F$21,6,FALSE),"")=""),"Set the RTB registered column on Properties",IF(AND(F157="Pre-letting expenditure (S. 97A)",C157="Commercial"),"Pre-letting relief is residential only","")))))</f>
      </c>
    </row>
    <row r="158">
      <c r="A158" s="3"/>
      <c r="C158">
        <f>IF(B158="","",IFERROR(VLOOKUP(B158,Properties!$A$2:$D$21,4,FALSE),"not on Properties"))</f>
      </c>
      <c r="G158" s="4"/>
      <c r="H158" s="4"/>
      <c r="I158" s="4">
        <f>IF(COUNT(G158:H158)=0,"",SUM(G158:H158))</f>
      </c>
      <c r="J158" s="5"/>
      <c r="K158" s="4">
        <f>IF(G158="","",G158*IF(J158="",1,J158)*IF(AND(F158="Mortgage interest",C158="Residential",IFERROR(VLOOKUP(B158,Properties!$A$2:$F$21,6,FALSE),"")="No"),0,1))</f>
      </c>
      <c r="M158" s="6">
        <f>IF(B158="","",IF(ISNA(MATCH(B158,Properties!$A$2:$A$21,0)),"Property ref is not on the Properties tab",IF(AND(F158="Mortgage interest",C158="Residential",IFERROR(VLOOKUP(B158,Properties!$A$2:$F$21,6,FALSE),"")="No"),"Interest disallowed - this property has no RTB registration",IF(AND(F158="Mortgage interest",C158="Residential",IFERROR(VLOOKUP(B158,Properties!$A$2:$F$21,6,FALSE),"")=""),"Set the RTB registered column on Properties",IF(AND(F158="Pre-letting expenditure (S. 97A)",C158="Commercial"),"Pre-letting relief is residential only","")))))</f>
      </c>
    </row>
    <row r="159">
      <c r="A159" s="3"/>
      <c r="C159">
        <f>IF(B159="","",IFERROR(VLOOKUP(B159,Properties!$A$2:$D$21,4,FALSE),"not on Properties"))</f>
      </c>
      <c r="G159" s="4"/>
      <c r="H159" s="4"/>
      <c r="I159" s="4">
        <f>IF(COUNT(G159:H159)=0,"",SUM(G159:H159))</f>
      </c>
      <c r="J159" s="5"/>
      <c r="K159" s="4">
        <f>IF(G159="","",G159*IF(J159="",1,J159)*IF(AND(F159="Mortgage interest",C159="Residential",IFERROR(VLOOKUP(B159,Properties!$A$2:$F$21,6,FALSE),"")="No"),0,1))</f>
      </c>
      <c r="M159" s="6">
        <f>IF(B159="","",IF(ISNA(MATCH(B159,Properties!$A$2:$A$21,0)),"Property ref is not on the Properties tab",IF(AND(F159="Mortgage interest",C159="Residential",IFERROR(VLOOKUP(B159,Properties!$A$2:$F$21,6,FALSE),"")="No"),"Interest disallowed - this property has no RTB registration",IF(AND(F159="Mortgage interest",C159="Residential",IFERROR(VLOOKUP(B159,Properties!$A$2:$F$21,6,FALSE),"")=""),"Set the RTB registered column on Properties",IF(AND(F159="Pre-letting expenditure (S. 97A)",C159="Commercial"),"Pre-letting relief is residential only","")))))</f>
      </c>
    </row>
    <row r="160">
      <c r="A160" s="3"/>
      <c r="C160">
        <f>IF(B160="","",IFERROR(VLOOKUP(B160,Properties!$A$2:$D$21,4,FALSE),"not on Properties"))</f>
      </c>
      <c r="G160" s="4"/>
      <c r="H160" s="4"/>
      <c r="I160" s="4">
        <f>IF(COUNT(G160:H160)=0,"",SUM(G160:H160))</f>
      </c>
      <c r="J160" s="5"/>
      <c r="K160" s="4">
        <f>IF(G160="","",G160*IF(J160="",1,J160)*IF(AND(F160="Mortgage interest",C160="Residential",IFERROR(VLOOKUP(B160,Properties!$A$2:$F$21,6,FALSE),"")="No"),0,1))</f>
      </c>
      <c r="M160" s="6">
        <f>IF(B160="","",IF(ISNA(MATCH(B160,Properties!$A$2:$A$21,0)),"Property ref is not on the Properties tab",IF(AND(F160="Mortgage interest",C160="Residential",IFERROR(VLOOKUP(B160,Properties!$A$2:$F$21,6,FALSE),"")="No"),"Interest disallowed - this property has no RTB registration",IF(AND(F160="Mortgage interest",C160="Residential",IFERROR(VLOOKUP(B160,Properties!$A$2:$F$21,6,FALSE),"")=""),"Set the RTB registered column on Properties",IF(AND(F160="Pre-letting expenditure (S. 97A)",C160="Commercial"),"Pre-letting relief is residential only","")))))</f>
      </c>
    </row>
    <row r="161">
      <c r="A161" s="3"/>
      <c r="C161">
        <f>IF(B161="","",IFERROR(VLOOKUP(B161,Properties!$A$2:$D$21,4,FALSE),"not on Properties"))</f>
      </c>
      <c r="G161" s="4"/>
      <c r="H161" s="4"/>
      <c r="I161" s="4">
        <f>IF(COUNT(G161:H161)=0,"",SUM(G161:H161))</f>
      </c>
      <c r="J161" s="5"/>
      <c r="K161" s="4">
        <f>IF(G161="","",G161*IF(J161="",1,J161)*IF(AND(F161="Mortgage interest",C161="Residential",IFERROR(VLOOKUP(B161,Properties!$A$2:$F$21,6,FALSE),"")="No"),0,1))</f>
      </c>
      <c r="M161" s="6">
        <f>IF(B161="","",IF(ISNA(MATCH(B161,Properties!$A$2:$A$21,0)),"Property ref is not on the Properties tab",IF(AND(F161="Mortgage interest",C161="Residential",IFERROR(VLOOKUP(B161,Properties!$A$2:$F$21,6,FALSE),"")="No"),"Interest disallowed - this property has no RTB registration",IF(AND(F161="Mortgage interest",C161="Residential",IFERROR(VLOOKUP(B161,Properties!$A$2:$F$21,6,FALSE),"")=""),"Set the RTB registered column on Properties",IF(AND(F161="Pre-letting expenditure (S. 97A)",C161="Commercial"),"Pre-letting relief is residential only","")))))</f>
      </c>
    </row>
    <row r="162">
      <c r="A162" s="3"/>
      <c r="C162">
        <f>IF(B162="","",IFERROR(VLOOKUP(B162,Properties!$A$2:$D$21,4,FALSE),"not on Properties"))</f>
      </c>
      <c r="G162" s="4"/>
      <c r="H162" s="4"/>
      <c r="I162" s="4">
        <f>IF(COUNT(G162:H162)=0,"",SUM(G162:H162))</f>
      </c>
      <c r="J162" s="5"/>
      <c r="K162" s="4">
        <f>IF(G162="","",G162*IF(J162="",1,J162)*IF(AND(F162="Mortgage interest",C162="Residential",IFERROR(VLOOKUP(B162,Properties!$A$2:$F$21,6,FALSE),"")="No"),0,1))</f>
      </c>
      <c r="M162" s="6">
        <f>IF(B162="","",IF(ISNA(MATCH(B162,Properties!$A$2:$A$21,0)),"Property ref is not on the Properties tab",IF(AND(F162="Mortgage interest",C162="Residential",IFERROR(VLOOKUP(B162,Properties!$A$2:$F$21,6,FALSE),"")="No"),"Interest disallowed - this property has no RTB registration",IF(AND(F162="Mortgage interest",C162="Residential",IFERROR(VLOOKUP(B162,Properties!$A$2:$F$21,6,FALSE),"")=""),"Set the RTB registered column on Properties",IF(AND(F162="Pre-letting expenditure (S. 97A)",C162="Commercial"),"Pre-letting relief is residential only","")))))</f>
      </c>
    </row>
    <row r="163">
      <c r="A163" s="3"/>
      <c r="C163">
        <f>IF(B163="","",IFERROR(VLOOKUP(B163,Properties!$A$2:$D$21,4,FALSE),"not on Properties"))</f>
      </c>
      <c r="G163" s="4"/>
      <c r="H163" s="4"/>
      <c r="I163" s="4">
        <f>IF(COUNT(G163:H163)=0,"",SUM(G163:H163))</f>
      </c>
      <c r="J163" s="5"/>
      <c r="K163" s="4">
        <f>IF(G163="","",G163*IF(J163="",1,J163)*IF(AND(F163="Mortgage interest",C163="Residential",IFERROR(VLOOKUP(B163,Properties!$A$2:$F$21,6,FALSE),"")="No"),0,1))</f>
      </c>
      <c r="M163" s="6">
        <f>IF(B163="","",IF(ISNA(MATCH(B163,Properties!$A$2:$A$21,0)),"Property ref is not on the Properties tab",IF(AND(F163="Mortgage interest",C163="Residential",IFERROR(VLOOKUP(B163,Properties!$A$2:$F$21,6,FALSE),"")="No"),"Interest disallowed - this property has no RTB registration",IF(AND(F163="Mortgage interest",C163="Residential",IFERROR(VLOOKUP(B163,Properties!$A$2:$F$21,6,FALSE),"")=""),"Set the RTB registered column on Properties",IF(AND(F163="Pre-letting expenditure (S. 97A)",C163="Commercial"),"Pre-letting relief is residential only","")))))</f>
      </c>
    </row>
    <row r="164">
      <c r="A164" s="3"/>
      <c r="C164">
        <f>IF(B164="","",IFERROR(VLOOKUP(B164,Properties!$A$2:$D$21,4,FALSE),"not on Properties"))</f>
      </c>
      <c r="G164" s="4"/>
      <c r="H164" s="4"/>
      <c r="I164" s="4">
        <f>IF(COUNT(G164:H164)=0,"",SUM(G164:H164))</f>
      </c>
      <c r="J164" s="5"/>
      <c r="K164" s="4">
        <f>IF(G164="","",G164*IF(J164="",1,J164)*IF(AND(F164="Mortgage interest",C164="Residential",IFERROR(VLOOKUP(B164,Properties!$A$2:$F$21,6,FALSE),"")="No"),0,1))</f>
      </c>
      <c r="M164" s="6">
        <f>IF(B164="","",IF(ISNA(MATCH(B164,Properties!$A$2:$A$21,0)),"Property ref is not on the Properties tab",IF(AND(F164="Mortgage interest",C164="Residential",IFERROR(VLOOKUP(B164,Properties!$A$2:$F$21,6,FALSE),"")="No"),"Interest disallowed - this property has no RTB registration",IF(AND(F164="Mortgage interest",C164="Residential",IFERROR(VLOOKUP(B164,Properties!$A$2:$F$21,6,FALSE),"")=""),"Set the RTB registered column on Properties",IF(AND(F164="Pre-letting expenditure (S. 97A)",C164="Commercial"),"Pre-letting relief is residential only","")))))</f>
      </c>
    </row>
    <row r="165">
      <c r="A165" s="3"/>
      <c r="C165">
        <f>IF(B165="","",IFERROR(VLOOKUP(B165,Properties!$A$2:$D$21,4,FALSE),"not on Properties"))</f>
      </c>
      <c r="G165" s="4"/>
      <c r="H165" s="4"/>
      <c r="I165" s="4">
        <f>IF(COUNT(G165:H165)=0,"",SUM(G165:H165))</f>
      </c>
      <c r="J165" s="5"/>
      <c r="K165" s="4">
        <f>IF(G165="","",G165*IF(J165="",1,J165)*IF(AND(F165="Mortgage interest",C165="Residential",IFERROR(VLOOKUP(B165,Properties!$A$2:$F$21,6,FALSE),"")="No"),0,1))</f>
      </c>
      <c r="M165" s="6">
        <f>IF(B165="","",IF(ISNA(MATCH(B165,Properties!$A$2:$A$21,0)),"Property ref is not on the Properties tab",IF(AND(F165="Mortgage interest",C165="Residential",IFERROR(VLOOKUP(B165,Properties!$A$2:$F$21,6,FALSE),"")="No"),"Interest disallowed - this property has no RTB registration",IF(AND(F165="Mortgage interest",C165="Residential",IFERROR(VLOOKUP(B165,Properties!$A$2:$F$21,6,FALSE),"")=""),"Set the RTB registered column on Properties",IF(AND(F165="Pre-letting expenditure (S. 97A)",C165="Commercial"),"Pre-letting relief is residential only","")))))</f>
      </c>
    </row>
    <row r="166">
      <c r="A166" s="3"/>
      <c r="C166">
        <f>IF(B166="","",IFERROR(VLOOKUP(B166,Properties!$A$2:$D$21,4,FALSE),"not on Properties"))</f>
      </c>
      <c r="G166" s="4"/>
      <c r="H166" s="4"/>
      <c r="I166" s="4">
        <f>IF(COUNT(G166:H166)=0,"",SUM(G166:H166))</f>
      </c>
      <c r="J166" s="5"/>
      <c r="K166" s="4">
        <f>IF(G166="","",G166*IF(J166="",1,J166)*IF(AND(F166="Mortgage interest",C166="Residential",IFERROR(VLOOKUP(B166,Properties!$A$2:$F$21,6,FALSE),"")="No"),0,1))</f>
      </c>
      <c r="M166" s="6">
        <f>IF(B166="","",IF(ISNA(MATCH(B166,Properties!$A$2:$A$21,0)),"Property ref is not on the Properties tab",IF(AND(F166="Mortgage interest",C166="Residential",IFERROR(VLOOKUP(B166,Properties!$A$2:$F$21,6,FALSE),"")="No"),"Interest disallowed - this property has no RTB registration",IF(AND(F166="Mortgage interest",C166="Residential",IFERROR(VLOOKUP(B166,Properties!$A$2:$F$21,6,FALSE),"")=""),"Set the RTB registered column on Properties",IF(AND(F166="Pre-letting expenditure (S. 97A)",C166="Commercial"),"Pre-letting relief is residential only","")))))</f>
      </c>
    </row>
    <row r="167">
      <c r="A167" s="3"/>
      <c r="C167">
        <f>IF(B167="","",IFERROR(VLOOKUP(B167,Properties!$A$2:$D$21,4,FALSE),"not on Properties"))</f>
      </c>
      <c r="G167" s="4"/>
      <c r="H167" s="4"/>
      <c r="I167" s="4">
        <f>IF(COUNT(G167:H167)=0,"",SUM(G167:H167))</f>
      </c>
      <c r="J167" s="5"/>
      <c r="K167" s="4">
        <f>IF(G167="","",G167*IF(J167="",1,J167)*IF(AND(F167="Mortgage interest",C167="Residential",IFERROR(VLOOKUP(B167,Properties!$A$2:$F$21,6,FALSE),"")="No"),0,1))</f>
      </c>
      <c r="M167" s="6">
        <f>IF(B167="","",IF(ISNA(MATCH(B167,Properties!$A$2:$A$21,0)),"Property ref is not on the Properties tab",IF(AND(F167="Mortgage interest",C167="Residential",IFERROR(VLOOKUP(B167,Properties!$A$2:$F$21,6,FALSE),"")="No"),"Interest disallowed - this property has no RTB registration",IF(AND(F167="Mortgage interest",C167="Residential",IFERROR(VLOOKUP(B167,Properties!$A$2:$F$21,6,FALSE),"")=""),"Set the RTB registered column on Properties",IF(AND(F167="Pre-letting expenditure (S. 97A)",C167="Commercial"),"Pre-letting relief is residential only","")))))</f>
      </c>
    </row>
    <row r="168">
      <c r="A168" s="3"/>
      <c r="C168">
        <f>IF(B168="","",IFERROR(VLOOKUP(B168,Properties!$A$2:$D$21,4,FALSE),"not on Properties"))</f>
      </c>
      <c r="G168" s="4"/>
      <c r="H168" s="4"/>
      <c r="I168" s="4">
        <f>IF(COUNT(G168:H168)=0,"",SUM(G168:H168))</f>
      </c>
      <c r="J168" s="5"/>
      <c r="K168" s="4">
        <f>IF(G168="","",G168*IF(J168="",1,J168)*IF(AND(F168="Mortgage interest",C168="Residential",IFERROR(VLOOKUP(B168,Properties!$A$2:$F$21,6,FALSE),"")="No"),0,1))</f>
      </c>
      <c r="M168" s="6">
        <f>IF(B168="","",IF(ISNA(MATCH(B168,Properties!$A$2:$A$21,0)),"Property ref is not on the Properties tab",IF(AND(F168="Mortgage interest",C168="Residential",IFERROR(VLOOKUP(B168,Properties!$A$2:$F$21,6,FALSE),"")="No"),"Interest disallowed - this property has no RTB registration",IF(AND(F168="Mortgage interest",C168="Residential",IFERROR(VLOOKUP(B168,Properties!$A$2:$F$21,6,FALSE),"")=""),"Set the RTB registered column on Properties",IF(AND(F168="Pre-letting expenditure (S. 97A)",C168="Commercial"),"Pre-letting relief is residential only","")))))</f>
      </c>
    </row>
    <row r="169">
      <c r="A169" s="3"/>
      <c r="C169">
        <f>IF(B169="","",IFERROR(VLOOKUP(B169,Properties!$A$2:$D$21,4,FALSE),"not on Properties"))</f>
      </c>
      <c r="G169" s="4"/>
      <c r="H169" s="4"/>
      <c r="I169" s="4">
        <f>IF(COUNT(G169:H169)=0,"",SUM(G169:H169))</f>
      </c>
      <c r="J169" s="5"/>
      <c r="K169" s="4">
        <f>IF(G169="","",G169*IF(J169="",1,J169)*IF(AND(F169="Mortgage interest",C169="Residential",IFERROR(VLOOKUP(B169,Properties!$A$2:$F$21,6,FALSE),"")="No"),0,1))</f>
      </c>
      <c r="M169" s="6">
        <f>IF(B169="","",IF(ISNA(MATCH(B169,Properties!$A$2:$A$21,0)),"Property ref is not on the Properties tab",IF(AND(F169="Mortgage interest",C169="Residential",IFERROR(VLOOKUP(B169,Properties!$A$2:$F$21,6,FALSE),"")="No"),"Interest disallowed - this property has no RTB registration",IF(AND(F169="Mortgage interest",C169="Residential",IFERROR(VLOOKUP(B169,Properties!$A$2:$F$21,6,FALSE),"")=""),"Set the RTB registered column on Properties",IF(AND(F169="Pre-letting expenditure (S. 97A)",C169="Commercial"),"Pre-letting relief is residential only","")))))</f>
      </c>
    </row>
    <row r="170">
      <c r="A170" s="3"/>
      <c r="C170">
        <f>IF(B170="","",IFERROR(VLOOKUP(B170,Properties!$A$2:$D$21,4,FALSE),"not on Properties"))</f>
      </c>
      <c r="G170" s="4"/>
      <c r="H170" s="4"/>
      <c r="I170" s="4">
        <f>IF(COUNT(G170:H170)=0,"",SUM(G170:H170))</f>
      </c>
      <c r="J170" s="5"/>
      <c r="K170" s="4">
        <f>IF(G170="","",G170*IF(J170="",1,J170)*IF(AND(F170="Mortgage interest",C170="Residential",IFERROR(VLOOKUP(B170,Properties!$A$2:$F$21,6,FALSE),"")="No"),0,1))</f>
      </c>
      <c r="M170" s="6">
        <f>IF(B170="","",IF(ISNA(MATCH(B170,Properties!$A$2:$A$21,0)),"Property ref is not on the Properties tab",IF(AND(F170="Mortgage interest",C170="Residential",IFERROR(VLOOKUP(B170,Properties!$A$2:$F$21,6,FALSE),"")="No"),"Interest disallowed - this property has no RTB registration",IF(AND(F170="Mortgage interest",C170="Residential",IFERROR(VLOOKUP(B170,Properties!$A$2:$F$21,6,FALSE),"")=""),"Set the RTB registered column on Properties",IF(AND(F170="Pre-letting expenditure (S. 97A)",C170="Commercial"),"Pre-letting relief is residential only","")))))</f>
      </c>
    </row>
    <row r="171">
      <c r="A171" s="3"/>
      <c r="C171">
        <f>IF(B171="","",IFERROR(VLOOKUP(B171,Properties!$A$2:$D$21,4,FALSE),"not on Properties"))</f>
      </c>
      <c r="G171" s="4"/>
      <c r="H171" s="4"/>
      <c r="I171" s="4">
        <f>IF(COUNT(G171:H171)=0,"",SUM(G171:H171))</f>
      </c>
      <c r="J171" s="5"/>
      <c r="K171" s="4">
        <f>IF(G171="","",G171*IF(J171="",1,J171)*IF(AND(F171="Mortgage interest",C171="Residential",IFERROR(VLOOKUP(B171,Properties!$A$2:$F$21,6,FALSE),"")="No"),0,1))</f>
      </c>
      <c r="M171" s="6">
        <f>IF(B171="","",IF(ISNA(MATCH(B171,Properties!$A$2:$A$21,0)),"Property ref is not on the Properties tab",IF(AND(F171="Mortgage interest",C171="Residential",IFERROR(VLOOKUP(B171,Properties!$A$2:$F$21,6,FALSE),"")="No"),"Interest disallowed - this property has no RTB registration",IF(AND(F171="Mortgage interest",C171="Residential",IFERROR(VLOOKUP(B171,Properties!$A$2:$F$21,6,FALSE),"")=""),"Set the RTB registered column on Properties",IF(AND(F171="Pre-letting expenditure (S. 97A)",C171="Commercial"),"Pre-letting relief is residential only","")))))</f>
      </c>
    </row>
    <row r="172">
      <c r="A172" s="3"/>
      <c r="C172">
        <f>IF(B172="","",IFERROR(VLOOKUP(B172,Properties!$A$2:$D$21,4,FALSE),"not on Properties"))</f>
      </c>
      <c r="G172" s="4"/>
      <c r="H172" s="4"/>
      <c r="I172" s="4">
        <f>IF(COUNT(G172:H172)=0,"",SUM(G172:H172))</f>
      </c>
      <c r="J172" s="5"/>
      <c r="K172" s="4">
        <f>IF(G172="","",G172*IF(J172="",1,J172)*IF(AND(F172="Mortgage interest",C172="Residential",IFERROR(VLOOKUP(B172,Properties!$A$2:$F$21,6,FALSE),"")="No"),0,1))</f>
      </c>
      <c r="M172" s="6">
        <f>IF(B172="","",IF(ISNA(MATCH(B172,Properties!$A$2:$A$21,0)),"Property ref is not on the Properties tab",IF(AND(F172="Mortgage interest",C172="Residential",IFERROR(VLOOKUP(B172,Properties!$A$2:$F$21,6,FALSE),"")="No"),"Interest disallowed - this property has no RTB registration",IF(AND(F172="Mortgage interest",C172="Residential",IFERROR(VLOOKUP(B172,Properties!$A$2:$F$21,6,FALSE),"")=""),"Set the RTB registered column on Properties",IF(AND(F172="Pre-letting expenditure (S. 97A)",C172="Commercial"),"Pre-letting relief is residential only","")))))</f>
      </c>
    </row>
    <row r="173">
      <c r="A173" s="3"/>
      <c r="C173">
        <f>IF(B173="","",IFERROR(VLOOKUP(B173,Properties!$A$2:$D$21,4,FALSE),"not on Properties"))</f>
      </c>
      <c r="G173" s="4"/>
      <c r="H173" s="4"/>
      <c r="I173" s="4">
        <f>IF(COUNT(G173:H173)=0,"",SUM(G173:H173))</f>
      </c>
      <c r="J173" s="5"/>
      <c r="K173" s="4">
        <f>IF(G173="","",G173*IF(J173="",1,J173)*IF(AND(F173="Mortgage interest",C173="Residential",IFERROR(VLOOKUP(B173,Properties!$A$2:$F$21,6,FALSE),"")="No"),0,1))</f>
      </c>
      <c r="M173" s="6">
        <f>IF(B173="","",IF(ISNA(MATCH(B173,Properties!$A$2:$A$21,0)),"Property ref is not on the Properties tab",IF(AND(F173="Mortgage interest",C173="Residential",IFERROR(VLOOKUP(B173,Properties!$A$2:$F$21,6,FALSE),"")="No"),"Interest disallowed - this property has no RTB registration",IF(AND(F173="Mortgage interest",C173="Residential",IFERROR(VLOOKUP(B173,Properties!$A$2:$F$21,6,FALSE),"")=""),"Set the RTB registered column on Properties",IF(AND(F173="Pre-letting expenditure (S. 97A)",C173="Commercial"),"Pre-letting relief is residential only","")))))</f>
      </c>
    </row>
    <row r="174">
      <c r="A174" s="3"/>
      <c r="C174">
        <f>IF(B174="","",IFERROR(VLOOKUP(B174,Properties!$A$2:$D$21,4,FALSE),"not on Properties"))</f>
      </c>
      <c r="G174" s="4"/>
      <c r="H174" s="4"/>
      <c r="I174" s="4">
        <f>IF(COUNT(G174:H174)=0,"",SUM(G174:H174))</f>
      </c>
      <c r="J174" s="5"/>
      <c r="K174" s="4">
        <f>IF(G174="","",G174*IF(J174="",1,J174)*IF(AND(F174="Mortgage interest",C174="Residential",IFERROR(VLOOKUP(B174,Properties!$A$2:$F$21,6,FALSE),"")="No"),0,1))</f>
      </c>
      <c r="M174" s="6">
        <f>IF(B174="","",IF(ISNA(MATCH(B174,Properties!$A$2:$A$21,0)),"Property ref is not on the Properties tab",IF(AND(F174="Mortgage interest",C174="Residential",IFERROR(VLOOKUP(B174,Properties!$A$2:$F$21,6,FALSE),"")="No"),"Interest disallowed - this property has no RTB registration",IF(AND(F174="Mortgage interest",C174="Residential",IFERROR(VLOOKUP(B174,Properties!$A$2:$F$21,6,FALSE),"")=""),"Set the RTB registered column on Properties",IF(AND(F174="Pre-letting expenditure (S. 97A)",C174="Commercial"),"Pre-letting relief is residential only","")))))</f>
      </c>
    </row>
    <row r="175">
      <c r="A175" s="3"/>
      <c r="C175">
        <f>IF(B175="","",IFERROR(VLOOKUP(B175,Properties!$A$2:$D$21,4,FALSE),"not on Properties"))</f>
      </c>
      <c r="G175" s="4"/>
      <c r="H175" s="4"/>
      <c r="I175" s="4">
        <f>IF(COUNT(G175:H175)=0,"",SUM(G175:H175))</f>
      </c>
      <c r="J175" s="5"/>
      <c r="K175" s="4">
        <f>IF(G175="","",G175*IF(J175="",1,J175)*IF(AND(F175="Mortgage interest",C175="Residential",IFERROR(VLOOKUP(B175,Properties!$A$2:$F$21,6,FALSE),"")="No"),0,1))</f>
      </c>
      <c r="M175" s="6">
        <f>IF(B175="","",IF(ISNA(MATCH(B175,Properties!$A$2:$A$21,0)),"Property ref is not on the Properties tab",IF(AND(F175="Mortgage interest",C175="Residential",IFERROR(VLOOKUP(B175,Properties!$A$2:$F$21,6,FALSE),"")="No"),"Interest disallowed - this property has no RTB registration",IF(AND(F175="Mortgage interest",C175="Residential",IFERROR(VLOOKUP(B175,Properties!$A$2:$F$21,6,FALSE),"")=""),"Set the RTB registered column on Properties",IF(AND(F175="Pre-letting expenditure (S. 97A)",C175="Commercial"),"Pre-letting relief is residential only","")))))</f>
      </c>
    </row>
    <row r="176">
      <c r="A176" s="3"/>
      <c r="C176">
        <f>IF(B176="","",IFERROR(VLOOKUP(B176,Properties!$A$2:$D$21,4,FALSE),"not on Properties"))</f>
      </c>
      <c r="G176" s="4"/>
      <c r="H176" s="4"/>
      <c r="I176" s="4">
        <f>IF(COUNT(G176:H176)=0,"",SUM(G176:H176))</f>
      </c>
      <c r="J176" s="5"/>
      <c r="K176" s="4">
        <f>IF(G176="","",G176*IF(J176="",1,J176)*IF(AND(F176="Mortgage interest",C176="Residential",IFERROR(VLOOKUP(B176,Properties!$A$2:$F$21,6,FALSE),"")="No"),0,1))</f>
      </c>
      <c r="M176" s="6">
        <f>IF(B176="","",IF(ISNA(MATCH(B176,Properties!$A$2:$A$21,0)),"Property ref is not on the Properties tab",IF(AND(F176="Mortgage interest",C176="Residential",IFERROR(VLOOKUP(B176,Properties!$A$2:$F$21,6,FALSE),"")="No"),"Interest disallowed - this property has no RTB registration",IF(AND(F176="Mortgage interest",C176="Residential",IFERROR(VLOOKUP(B176,Properties!$A$2:$F$21,6,FALSE),"")=""),"Set the RTB registered column on Properties",IF(AND(F176="Pre-letting expenditure (S. 97A)",C176="Commercial"),"Pre-letting relief is residential only","")))))</f>
      </c>
    </row>
    <row r="177">
      <c r="A177" s="3"/>
      <c r="C177">
        <f>IF(B177="","",IFERROR(VLOOKUP(B177,Properties!$A$2:$D$21,4,FALSE),"not on Properties"))</f>
      </c>
      <c r="G177" s="4"/>
      <c r="H177" s="4"/>
      <c r="I177" s="4">
        <f>IF(COUNT(G177:H177)=0,"",SUM(G177:H177))</f>
      </c>
      <c r="J177" s="5"/>
      <c r="K177" s="4">
        <f>IF(G177="","",G177*IF(J177="",1,J177)*IF(AND(F177="Mortgage interest",C177="Residential",IFERROR(VLOOKUP(B177,Properties!$A$2:$F$21,6,FALSE),"")="No"),0,1))</f>
      </c>
      <c r="M177" s="6">
        <f>IF(B177="","",IF(ISNA(MATCH(B177,Properties!$A$2:$A$21,0)),"Property ref is not on the Properties tab",IF(AND(F177="Mortgage interest",C177="Residential",IFERROR(VLOOKUP(B177,Properties!$A$2:$F$21,6,FALSE),"")="No"),"Interest disallowed - this property has no RTB registration",IF(AND(F177="Mortgage interest",C177="Residential",IFERROR(VLOOKUP(B177,Properties!$A$2:$F$21,6,FALSE),"")=""),"Set the RTB registered column on Properties",IF(AND(F177="Pre-letting expenditure (S. 97A)",C177="Commercial"),"Pre-letting relief is residential only","")))))</f>
      </c>
    </row>
    <row r="178">
      <c r="A178" s="3"/>
      <c r="C178">
        <f>IF(B178="","",IFERROR(VLOOKUP(B178,Properties!$A$2:$D$21,4,FALSE),"not on Properties"))</f>
      </c>
      <c r="G178" s="4"/>
      <c r="H178" s="4"/>
      <c r="I178" s="4">
        <f>IF(COUNT(G178:H178)=0,"",SUM(G178:H178))</f>
      </c>
      <c r="J178" s="5"/>
      <c r="K178" s="4">
        <f>IF(G178="","",G178*IF(J178="",1,J178)*IF(AND(F178="Mortgage interest",C178="Residential",IFERROR(VLOOKUP(B178,Properties!$A$2:$F$21,6,FALSE),"")="No"),0,1))</f>
      </c>
      <c r="M178" s="6">
        <f>IF(B178="","",IF(ISNA(MATCH(B178,Properties!$A$2:$A$21,0)),"Property ref is not on the Properties tab",IF(AND(F178="Mortgage interest",C178="Residential",IFERROR(VLOOKUP(B178,Properties!$A$2:$F$21,6,FALSE),"")="No"),"Interest disallowed - this property has no RTB registration",IF(AND(F178="Mortgage interest",C178="Residential",IFERROR(VLOOKUP(B178,Properties!$A$2:$F$21,6,FALSE),"")=""),"Set the RTB registered column on Properties",IF(AND(F178="Pre-letting expenditure (S. 97A)",C178="Commercial"),"Pre-letting relief is residential only","")))))</f>
      </c>
    </row>
    <row r="179">
      <c r="A179" s="3"/>
      <c r="C179">
        <f>IF(B179="","",IFERROR(VLOOKUP(B179,Properties!$A$2:$D$21,4,FALSE),"not on Properties"))</f>
      </c>
      <c r="G179" s="4"/>
      <c r="H179" s="4"/>
      <c r="I179" s="4">
        <f>IF(COUNT(G179:H179)=0,"",SUM(G179:H179))</f>
      </c>
      <c r="J179" s="5"/>
      <c r="K179" s="4">
        <f>IF(G179="","",G179*IF(J179="",1,J179)*IF(AND(F179="Mortgage interest",C179="Residential",IFERROR(VLOOKUP(B179,Properties!$A$2:$F$21,6,FALSE),"")="No"),0,1))</f>
      </c>
      <c r="M179" s="6">
        <f>IF(B179="","",IF(ISNA(MATCH(B179,Properties!$A$2:$A$21,0)),"Property ref is not on the Properties tab",IF(AND(F179="Mortgage interest",C179="Residential",IFERROR(VLOOKUP(B179,Properties!$A$2:$F$21,6,FALSE),"")="No"),"Interest disallowed - this property has no RTB registration",IF(AND(F179="Mortgage interest",C179="Residential",IFERROR(VLOOKUP(B179,Properties!$A$2:$F$21,6,FALSE),"")=""),"Set the RTB registered column on Properties",IF(AND(F179="Pre-letting expenditure (S. 97A)",C179="Commercial"),"Pre-letting relief is residential only","")))))</f>
      </c>
    </row>
    <row r="180">
      <c r="A180" s="3"/>
      <c r="C180">
        <f>IF(B180="","",IFERROR(VLOOKUP(B180,Properties!$A$2:$D$21,4,FALSE),"not on Properties"))</f>
      </c>
      <c r="G180" s="4"/>
      <c r="H180" s="4"/>
      <c r="I180" s="4">
        <f>IF(COUNT(G180:H180)=0,"",SUM(G180:H180))</f>
      </c>
      <c r="J180" s="5"/>
      <c r="K180" s="4">
        <f>IF(G180="","",G180*IF(J180="",1,J180)*IF(AND(F180="Mortgage interest",C180="Residential",IFERROR(VLOOKUP(B180,Properties!$A$2:$F$21,6,FALSE),"")="No"),0,1))</f>
      </c>
      <c r="M180" s="6">
        <f>IF(B180="","",IF(ISNA(MATCH(B180,Properties!$A$2:$A$21,0)),"Property ref is not on the Properties tab",IF(AND(F180="Mortgage interest",C180="Residential",IFERROR(VLOOKUP(B180,Properties!$A$2:$F$21,6,FALSE),"")="No"),"Interest disallowed - this property has no RTB registration",IF(AND(F180="Mortgage interest",C180="Residential",IFERROR(VLOOKUP(B180,Properties!$A$2:$F$21,6,FALSE),"")=""),"Set the RTB registered column on Properties",IF(AND(F180="Pre-letting expenditure (S. 97A)",C180="Commercial"),"Pre-letting relief is residential only","")))))</f>
      </c>
    </row>
    <row r="181">
      <c r="A181" s="3"/>
      <c r="C181">
        <f>IF(B181="","",IFERROR(VLOOKUP(B181,Properties!$A$2:$D$21,4,FALSE),"not on Properties"))</f>
      </c>
      <c r="G181" s="4"/>
      <c r="H181" s="4"/>
      <c r="I181" s="4">
        <f>IF(COUNT(G181:H181)=0,"",SUM(G181:H181))</f>
      </c>
      <c r="J181" s="5"/>
      <c r="K181" s="4">
        <f>IF(G181="","",G181*IF(J181="",1,J181)*IF(AND(F181="Mortgage interest",C181="Residential",IFERROR(VLOOKUP(B181,Properties!$A$2:$F$21,6,FALSE),"")="No"),0,1))</f>
      </c>
      <c r="M181" s="6">
        <f>IF(B181="","",IF(ISNA(MATCH(B181,Properties!$A$2:$A$21,0)),"Property ref is not on the Properties tab",IF(AND(F181="Mortgage interest",C181="Residential",IFERROR(VLOOKUP(B181,Properties!$A$2:$F$21,6,FALSE),"")="No"),"Interest disallowed - this property has no RTB registration",IF(AND(F181="Mortgage interest",C181="Residential",IFERROR(VLOOKUP(B181,Properties!$A$2:$F$21,6,FALSE),"")=""),"Set the RTB registered column on Properties",IF(AND(F181="Pre-letting expenditure (S. 97A)",C181="Commercial"),"Pre-letting relief is residential only","")))))</f>
      </c>
    </row>
    <row r="182">
      <c r="A182" s="3"/>
      <c r="C182">
        <f>IF(B182="","",IFERROR(VLOOKUP(B182,Properties!$A$2:$D$21,4,FALSE),"not on Properties"))</f>
      </c>
      <c r="G182" s="4"/>
      <c r="H182" s="4"/>
      <c r="I182" s="4">
        <f>IF(COUNT(G182:H182)=0,"",SUM(G182:H182))</f>
      </c>
      <c r="J182" s="5"/>
      <c r="K182" s="4">
        <f>IF(G182="","",G182*IF(J182="",1,J182)*IF(AND(F182="Mortgage interest",C182="Residential",IFERROR(VLOOKUP(B182,Properties!$A$2:$F$21,6,FALSE),"")="No"),0,1))</f>
      </c>
      <c r="M182" s="6">
        <f>IF(B182="","",IF(ISNA(MATCH(B182,Properties!$A$2:$A$21,0)),"Property ref is not on the Properties tab",IF(AND(F182="Mortgage interest",C182="Residential",IFERROR(VLOOKUP(B182,Properties!$A$2:$F$21,6,FALSE),"")="No"),"Interest disallowed - this property has no RTB registration",IF(AND(F182="Mortgage interest",C182="Residential",IFERROR(VLOOKUP(B182,Properties!$A$2:$F$21,6,FALSE),"")=""),"Set the RTB registered column on Properties",IF(AND(F182="Pre-letting expenditure (S. 97A)",C182="Commercial"),"Pre-letting relief is residential only","")))))</f>
      </c>
    </row>
    <row r="183">
      <c r="A183" s="3"/>
      <c r="C183">
        <f>IF(B183="","",IFERROR(VLOOKUP(B183,Properties!$A$2:$D$21,4,FALSE),"not on Properties"))</f>
      </c>
      <c r="G183" s="4"/>
      <c r="H183" s="4"/>
      <c r="I183" s="4">
        <f>IF(COUNT(G183:H183)=0,"",SUM(G183:H183))</f>
      </c>
      <c r="J183" s="5"/>
      <c r="K183" s="4">
        <f>IF(G183="","",G183*IF(J183="",1,J183)*IF(AND(F183="Mortgage interest",C183="Residential",IFERROR(VLOOKUP(B183,Properties!$A$2:$F$21,6,FALSE),"")="No"),0,1))</f>
      </c>
      <c r="M183" s="6">
        <f>IF(B183="","",IF(ISNA(MATCH(B183,Properties!$A$2:$A$21,0)),"Property ref is not on the Properties tab",IF(AND(F183="Mortgage interest",C183="Residential",IFERROR(VLOOKUP(B183,Properties!$A$2:$F$21,6,FALSE),"")="No"),"Interest disallowed - this property has no RTB registration",IF(AND(F183="Mortgage interest",C183="Residential",IFERROR(VLOOKUP(B183,Properties!$A$2:$F$21,6,FALSE),"")=""),"Set the RTB registered column on Properties",IF(AND(F183="Pre-letting expenditure (S. 97A)",C183="Commercial"),"Pre-letting relief is residential only","")))))</f>
      </c>
    </row>
    <row r="184">
      <c r="A184" s="3"/>
      <c r="C184">
        <f>IF(B184="","",IFERROR(VLOOKUP(B184,Properties!$A$2:$D$21,4,FALSE),"not on Properties"))</f>
      </c>
      <c r="G184" s="4"/>
      <c r="H184" s="4"/>
      <c r="I184" s="4">
        <f>IF(COUNT(G184:H184)=0,"",SUM(G184:H184))</f>
      </c>
      <c r="J184" s="5"/>
      <c r="K184" s="4">
        <f>IF(G184="","",G184*IF(J184="",1,J184)*IF(AND(F184="Mortgage interest",C184="Residential",IFERROR(VLOOKUP(B184,Properties!$A$2:$F$21,6,FALSE),"")="No"),0,1))</f>
      </c>
      <c r="M184" s="6">
        <f>IF(B184="","",IF(ISNA(MATCH(B184,Properties!$A$2:$A$21,0)),"Property ref is not on the Properties tab",IF(AND(F184="Mortgage interest",C184="Residential",IFERROR(VLOOKUP(B184,Properties!$A$2:$F$21,6,FALSE),"")="No"),"Interest disallowed - this property has no RTB registration",IF(AND(F184="Mortgage interest",C184="Residential",IFERROR(VLOOKUP(B184,Properties!$A$2:$F$21,6,FALSE),"")=""),"Set the RTB registered column on Properties",IF(AND(F184="Pre-letting expenditure (S. 97A)",C184="Commercial"),"Pre-letting relief is residential only","")))))</f>
      </c>
    </row>
    <row r="185">
      <c r="A185" s="3"/>
      <c r="C185">
        <f>IF(B185="","",IFERROR(VLOOKUP(B185,Properties!$A$2:$D$21,4,FALSE),"not on Properties"))</f>
      </c>
      <c r="G185" s="4"/>
      <c r="H185" s="4"/>
      <c r="I185" s="4">
        <f>IF(COUNT(G185:H185)=0,"",SUM(G185:H185))</f>
      </c>
      <c r="J185" s="5"/>
      <c r="K185" s="4">
        <f>IF(G185="","",G185*IF(J185="",1,J185)*IF(AND(F185="Mortgage interest",C185="Residential",IFERROR(VLOOKUP(B185,Properties!$A$2:$F$21,6,FALSE),"")="No"),0,1))</f>
      </c>
      <c r="M185" s="6">
        <f>IF(B185="","",IF(ISNA(MATCH(B185,Properties!$A$2:$A$21,0)),"Property ref is not on the Properties tab",IF(AND(F185="Mortgage interest",C185="Residential",IFERROR(VLOOKUP(B185,Properties!$A$2:$F$21,6,FALSE),"")="No"),"Interest disallowed - this property has no RTB registration",IF(AND(F185="Mortgage interest",C185="Residential",IFERROR(VLOOKUP(B185,Properties!$A$2:$F$21,6,FALSE),"")=""),"Set the RTB registered column on Properties",IF(AND(F185="Pre-letting expenditure (S. 97A)",C185="Commercial"),"Pre-letting relief is residential only","")))))</f>
      </c>
    </row>
    <row r="186">
      <c r="A186" s="3"/>
      <c r="C186">
        <f>IF(B186="","",IFERROR(VLOOKUP(B186,Properties!$A$2:$D$21,4,FALSE),"not on Properties"))</f>
      </c>
      <c r="G186" s="4"/>
      <c r="H186" s="4"/>
      <c r="I186" s="4">
        <f>IF(COUNT(G186:H186)=0,"",SUM(G186:H186))</f>
      </c>
      <c r="J186" s="5"/>
      <c r="K186" s="4">
        <f>IF(G186="","",G186*IF(J186="",1,J186)*IF(AND(F186="Mortgage interest",C186="Residential",IFERROR(VLOOKUP(B186,Properties!$A$2:$F$21,6,FALSE),"")="No"),0,1))</f>
      </c>
      <c r="M186" s="6">
        <f>IF(B186="","",IF(ISNA(MATCH(B186,Properties!$A$2:$A$21,0)),"Property ref is not on the Properties tab",IF(AND(F186="Mortgage interest",C186="Residential",IFERROR(VLOOKUP(B186,Properties!$A$2:$F$21,6,FALSE),"")="No"),"Interest disallowed - this property has no RTB registration",IF(AND(F186="Mortgage interest",C186="Residential",IFERROR(VLOOKUP(B186,Properties!$A$2:$F$21,6,FALSE),"")=""),"Set the RTB registered column on Properties",IF(AND(F186="Pre-letting expenditure (S. 97A)",C186="Commercial"),"Pre-letting relief is residential only","")))))</f>
      </c>
    </row>
    <row r="187">
      <c r="A187" s="3"/>
      <c r="C187">
        <f>IF(B187="","",IFERROR(VLOOKUP(B187,Properties!$A$2:$D$21,4,FALSE),"not on Properties"))</f>
      </c>
      <c r="G187" s="4"/>
      <c r="H187" s="4"/>
      <c r="I187" s="4">
        <f>IF(COUNT(G187:H187)=0,"",SUM(G187:H187))</f>
      </c>
      <c r="J187" s="5"/>
      <c r="K187" s="4">
        <f>IF(G187="","",G187*IF(J187="",1,J187)*IF(AND(F187="Mortgage interest",C187="Residential",IFERROR(VLOOKUP(B187,Properties!$A$2:$F$21,6,FALSE),"")="No"),0,1))</f>
      </c>
      <c r="M187" s="6">
        <f>IF(B187="","",IF(ISNA(MATCH(B187,Properties!$A$2:$A$21,0)),"Property ref is not on the Properties tab",IF(AND(F187="Mortgage interest",C187="Residential",IFERROR(VLOOKUP(B187,Properties!$A$2:$F$21,6,FALSE),"")="No"),"Interest disallowed - this property has no RTB registration",IF(AND(F187="Mortgage interest",C187="Residential",IFERROR(VLOOKUP(B187,Properties!$A$2:$F$21,6,FALSE),"")=""),"Set the RTB registered column on Properties",IF(AND(F187="Pre-letting expenditure (S. 97A)",C187="Commercial"),"Pre-letting relief is residential only","")))))</f>
      </c>
    </row>
    <row r="188">
      <c r="A188" s="3"/>
      <c r="C188">
        <f>IF(B188="","",IFERROR(VLOOKUP(B188,Properties!$A$2:$D$21,4,FALSE),"not on Properties"))</f>
      </c>
      <c r="G188" s="4"/>
      <c r="H188" s="4"/>
      <c r="I188" s="4">
        <f>IF(COUNT(G188:H188)=0,"",SUM(G188:H188))</f>
      </c>
      <c r="J188" s="5"/>
      <c r="K188" s="4">
        <f>IF(G188="","",G188*IF(J188="",1,J188)*IF(AND(F188="Mortgage interest",C188="Residential",IFERROR(VLOOKUP(B188,Properties!$A$2:$F$21,6,FALSE),"")="No"),0,1))</f>
      </c>
      <c r="M188" s="6">
        <f>IF(B188="","",IF(ISNA(MATCH(B188,Properties!$A$2:$A$21,0)),"Property ref is not on the Properties tab",IF(AND(F188="Mortgage interest",C188="Residential",IFERROR(VLOOKUP(B188,Properties!$A$2:$F$21,6,FALSE),"")="No"),"Interest disallowed - this property has no RTB registration",IF(AND(F188="Mortgage interest",C188="Residential",IFERROR(VLOOKUP(B188,Properties!$A$2:$F$21,6,FALSE),"")=""),"Set the RTB registered column on Properties",IF(AND(F188="Pre-letting expenditure (S. 97A)",C188="Commercial"),"Pre-letting relief is residential only","")))))</f>
      </c>
    </row>
    <row r="189">
      <c r="A189" s="3"/>
      <c r="C189">
        <f>IF(B189="","",IFERROR(VLOOKUP(B189,Properties!$A$2:$D$21,4,FALSE),"not on Properties"))</f>
      </c>
      <c r="G189" s="4"/>
      <c r="H189" s="4"/>
      <c r="I189" s="4">
        <f>IF(COUNT(G189:H189)=0,"",SUM(G189:H189))</f>
      </c>
      <c r="J189" s="5"/>
      <c r="K189" s="4">
        <f>IF(G189="","",G189*IF(J189="",1,J189)*IF(AND(F189="Mortgage interest",C189="Residential",IFERROR(VLOOKUP(B189,Properties!$A$2:$F$21,6,FALSE),"")="No"),0,1))</f>
      </c>
      <c r="M189" s="6">
        <f>IF(B189="","",IF(ISNA(MATCH(B189,Properties!$A$2:$A$21,0)),"Property ref is not on the Properties tab",IF(AND(F189="Mortgage interest",C189="Residential",IFERROR(VLOOKUP(B189,Properties!$A$2:$F$21,6,FALSE),"")="No"),"Interest disallowed - this property has no RTB registration",IF(AND(F189="Mortgage interest",C189="Residential",IFERROR(VLOOKUP(B189,Properties!$A$2:$F$21,6,FALSE),"")=""),"Set the RTB registered column on Properties",IF(AND(F189="Pre-letting expenditure (S. 97A)",C189="Commercial"),"Pre-letting relief is residential only","")))))</f>
      </c>
    </row>
    <row r="190">
      <c r="A190" s="3"/>
      <c r="C190">
        <f>IF(B190="","",IFERROR(VLOOKUP(B190,Properties!$A$2:$D$21,4,FALSE),"not on Properties"))</f>
      </c>
      <c r="G190" s="4"/>
      <c r="H190" s="4"/>
      <c r="I190" s="4">
        <f>IF(COUNT(G190:H190)=0,"",SUM(G190:H190))</f>
      </c>
      <c r="J190" s="5"/>
      <c r="K190" s="4">
        <f>IF(G190="","",G190*IF(J190="",1,J190)*IF(AND(F190="Mortgage interest",C190="Residential",IFERROR(VLOOKUP(B190,Properties!$A$2:$F$21,6,FALSE),"")="No"),0,1))</f>
      </c>
      <c r="M190" s="6">
        <f>IF(B190="","",IF(ISNA(MATCH(B190,Properties!$A$2:$A$21,0)),"Property ref is not on the Properties tab",IF(AND(F190="Mortgage interest",C190="Residential",IFERROR(VLOOKUP(B190,Properties!$A$2:$F$21,6,FALSE),"")="No"),"Interest disallowed - this property has no RTB registration",IF(AND(F190="Mortgage interest",C190="Residential",IFERROR(VLOOKUP(B190,Properties!$A$2:$F$21,6,FALSE),"")=""),"Set the RTB registered column on Properties",IF(AND(F190="Pre-letting expenditure (S. 97A)",C190="Commercial"),"Pre-letting relief is residential only","")))))</f>
      </c>
    </row>
    <row r="191">
      <c r="A191" s="3"/>
      <c r="C191">
        <f>IF(B191="","",IFERROR(VLOOKUP(B191,Properties!$A$2:$D$21,4,FALSE),"not on Properties"))</f>
      </c>
      <c r="G191" s="4"/>
      <c r="H191" s="4"/>
      <c r="I191" s="4">
        <f>IF(COUNT(G191:H191)=0,"",SUM(G191:H191))</f>
      </c>
      <c r="J191" s="5"/>
      <c r="K191" s="4">
        <f>IF(G191="","",G191*IF(J191="",1,J191)*IF(AND(F191="Mortgage interest",C191="Residential",IFERROR(VLOOKUP(B191,Properties!$A$2:$F$21,6,FALSE),"")="No"),0,1))</f>
      </c>
      <c r="M191" s="6">
        <f>IF(B191="","",IF(ISNA(MATCH(B191,Properties!$A$2:$A$21,0)),"Property ref is not on the Properties tab",IF(AND(F191="Mortgage interest",C191="Residential",IFERROR(VLOOKUP(B191,Properties!$A$2:$F$21,6,FALSE),"")="No"),"Interest disallowed - this property has no RTB registration",IF(AND(F191="Mortgage interest",C191="Residential",IFERROR(VLOOKUP(B191,Properties!$A$2:$F$21,6,FALSE),"")=""),"Set the RTB registered column on Properties",IF(AND(F191="Pre-letting expenditure (S. 97A)",C191="Commercial"),"Pre-letting relief is residential only","")))))</f>
      </c>
    </row>
    <row r="192">
      <c r="A192" s="3"/>
      <c r="C192">
        <f>IF(B192="","",IFERROR(VLOOKUP(B192,Properties!$A$2:$D$21,4,FALSE),"not on Properties"))</f>
      </c>
      <c r="G192" s="4"/>
      <c r="H192" s="4"/>
      <c r="I192" s="4">
        <f>IF(COUNT(G192:H192)=0,"",SUM(G192:H192))</f>
      </c>
      <c r="J192" s="5"/>
      <c r="K192" s="4">
        <f>IF(G192="","",G192*IF(J192="",1,J192)*IF(AND(F192="Mortgage interest",C192="Residential",IFERROR(VLOOKUP(B192,Properties!$A$2:$F$21,6,FALSE),"")="No"),0,1))</f>
      </c>
      <c r="M192" s="6">
        <f>IF(B192="","",IF(ISNA(MATCH(B192,Properties!$A$2:$A$21,0)),"Property ref is not on the Properties tab",IF(AND(F192="Mortgage interest",C192="Residential",IFERROR(VLOOKUP(B192,Properties!$A$2:$F$21,6,FALSE),"")="No"),"Interest disallowed - this property has no RTB registration",IF(AND(F192="Mortgage interest",C192="Residential",IFERROR(VLOOKUP(B192,Properties!$A$2:$F$21,6,FALSE),"")=""),"Set the RTB registered column on Properties",IF(AND(F192="Pre-letting expenditure (S. 97A)",C192="Commercial"),"Pre-letting relief is residential only","")))))</f>
      </c>
    </row>
    <row r="193">
      <c r="A193" s="3"/>
      <c r="C193">
        <f>IF(B193="","",IFERROR(VLOOKUP(B193,Properties!$A$2:$D$21,4,FALSE),"not on Properties"))</f>
      </c>
      <c r="G193" s="4"/>
      <c r="H193" s="4"/>
      <c r="I193" s="4">
        <f>IF(COUNT(G193:H193)=0,"",SUM(G193:H193))</f>
      </c>
      <c r="J193" s="5"/>
      <c r="K193" s="4">
        <f>IF(G193="","",G193*IF(J193="",1,J193)*IF(AND(F193="Mortgage interest",C193="Residential",IFERROR(VLOOKUP(B193,Properties!$A$2:$F$21,6,FALSE),"")="No"),0,1))</f>
      </c>
      <c r="M193" s="6">
        <f>IF(B193="","",IF(ISNA(MATCH(B193,Properties!$A$2:$A$21,0)),"Property ref is not on the Properties tab",IF(AND(F193="Mortgage interest",C193="Residential",IFERROR(VLOOKUP(B193,Properties!$A$2:$F$21,6,FALSE),"")="No"),"Interest disallowed - this property has no RTB registration",IF(AND(F193="Mortgage interest",C193="Residential",IFERROR(VLOOKUP(B193,Properties!$A$2:$F$21,6,FALSE),"")=""),"Set the RTB registered column on Properties",IF(AND(F193="Pre-letting expenditure (S. 97A)",C193="Commercial"),"Pre-letting relief is residential only","")))))</f>
      </c>
    </row>
    <row r="194">
      <c r="A194" s="3"/>
      <c r="C194">
        <f>IF(B194="","",IFERROR(VLOOKUP(B194,Properties!$A$2:$D$21,4,FALSE),"not on Properties"))</f>
      </c>
      <c r="G194" s="4"/>
      <c r="H194" s="4"/>
      <c r="I194" s="4">
        <f>IF(COUNT(G194:H194)=0,"",SUM(G194:H194))</f>
      </c>
      <c r="J194" s="5"/>
      <c r="K194" s="4">
        <f>IF(G194="","",G194*IF(J194="",1,J194)*IF(AND(F194="Mortgage interest",C194="Residential",IFERROR(VLOOKUP(B194,Properties!$A$2:$F$21,6,FALSE),"")="No"),0,1))</f>
      </c>
      <c r="M194" s="6">
        <f>IF(B194="","",IF(ISNA(MATCH(B194,Properties!$A$2:$A$21,0)),"Property ref is not on the Properties tab",IF(AND(F194="Mortgage interest",C194="Residential",IFERROR(VLOOKUP(B194,Properties!$A$2:$F$21,6,FALSE),"")="No"),"Interest disallowed - this property has no RTB registration",IF(AND(F194="Mortgage interest",C194="Residential",IFERROR(VLOOKUP(B194,Properties!$A$2:$F$21,6,FALSE),"")=""),"Set the RTB registered column on Properties",IF(AND(F194="Pre-letting expenditure (S. 97A)",C194="Commercial"),"Pre-letting relief is residential only","")))))</f>
      </c>
    </row>
    <row r="195">
      <c r="A195" s="3"/>
      <c r="C195">
        <f>IF(B195="","",IFERROR(VLOOKUP(B195,Properties!$A$2:$D$21,4,FALSE),"not on Properties"))</f>
      </c>
      <c r="G195" s="4"/>
      <c r="H195" s="4"/>
      <c r="I195" s="4">
        <f>IF(COUNT(G195:H195)=0,"",SUM(G195:H195))</f>
      </c>
      <c r="J195" s="5"/>
      <c r="K195" s="4">
        <f>IF(G195="","",G195*IF(J195="",1,J195)*IF(AND(F195="Mortgage interest",C195="Residential",IFERROR(VLOOKUP(B195,Properties!$A$2:$F$21,6,FALSE),"")="No"),0,1))</f>
      </c>
      <c r="M195" s="6">
        <f>IF(B195="","",IF(ISNA(MATCH(B195,Properties!$A$2:$A$21,0)),"Property ref is not on the Properties tab",IF(AND(F195="Mortgage interest",C195="Residential",IFERROR(VLOOKUP(B195,Properties!$A$2:$F$21,6,FALSE),"")="No"),"Interest disallowed - this property has no RTB registration",IF(AND(F195="Mortgage interest",C195="Residential",IFERROR(VLOOKUP(B195,Properties!$A$2:$F$21,6,FALSE),"")=""),"Set the RTB registered column on Properties",IF(AND(F195="Pre-letting expenditure (S. 97A)",C195="Commercial"),"Pre-letting relief is residential only","")))))</f>
      </c>
    </row>
    <row r="196">
      <c r="A196" s="3"/>
      <c r="C196">
        <f>IF(B196="","",IFERROR(VLOOKUP(B196,Properties!$A$2:$D$21,4,FALSE),"not on Properties"))</f>
      </c>
      <c r="G196" s="4"/>
      <c r="H196" s="4"/>
      <c r="I196" s="4">
        <f>IF(COUNT(G196:H196)=0,"",SUM(G196:H196))</f>
      </c>
      <c r="J196" s="5"/>
      <c r="K196" s="4">
        <f>IF(G196="","",G196*IF(J196="",1,J196)*IF(AND(F196="Mortgage interest",C196="Residential",IFERROR(VLOOKUP(B196,Properties!$A$2:$F$21,6,FALSE),"")="No"),0,1))</f>
      </c>
      <c r="M196" s="6">
        <f>IF(B196="","",IF(ISNA(MATCH(B196,Properties!$A$2:$A$21,0)),"Property ref is not on the Properties tab",IF(AND(F196="Mortgage interest",C196="Residential",IFERROR(VLOOKUP(B196,Properties!$A$2:$F$21,6,FALSE),"")="No"),"Interest disallowed - this property has no RTB registration",IF(AND(F196="Mortgage interest",C196="Residential",IFERROR(VLOOKUP(B196,Properties!$A$2:$F$21,6,FALSE),"")=""),"Set the RTB registered column on Properties",IF(AND(F196="Pre-letting expenditure (S. 97A)",C196="Commercial"),"Pre-letting relief is residential only","")))))</f>
      </c>
    </row>
    <row r="197">
      <c r="A197" s="3"/>
      <c r="C197">
        <f>IF(B197="","",IFERROR(VLOOKUP(B197,Properties!$A$2:$D$21,4,FALSE),"not on Properties"))</f>
      </c>
      <c r="G197" s="4"/>
      <c r="H197" s="4"/>
      <c r="I197" s="4">
        <f>IF(COUNT(G197:H197)=0,"",SUM(G197:H197))</f>
      </c>
      <c r="J197" s="5"/>
      <c r="K197" s="4">
        <f>IF(G197="","",G197*IF(J197="",1,J197)*IF(AND(F197="Mortgage interest",C197="Residential",IFERROR(VLOOKUP(B197,Properties!$A$2:$F$21,6,FALSE),"")="No"),0,1))</f>
      </c>
      <c r="M197" s="6">
        <f>IF(B197="","",IF(ISNA(MATCH(B197,Properties!$A$2:$A$21,0)),"Property ref is not on the Properties tab",IF(AND(F197="Mortgage interest",C197="Residential",IFERROR(VLOOKUP(B197,Properties!$A$2:$F$21,6,FALSE),"")="No"),"Interest disallowed - this property has no RTB registration",IF(AND(F197="Mortgage interest",C197="Residential",IFERROR(VLOOKUP(B197,Properties!$A$2:$F$21,6,FALSE),"")=""),"Set the RTB registered column on Properties",IF(AND(F197="Pre-letting expenditure (S. 97A)",C197="Commercial"),"Pre-letting relief is residential only","")))))</f>
      </c>
    </row>
    <row r="198">
      <c r="A198" s="3"/>
      <c r="C198">
        <f>IF(B198="","",IFERROR(VLOOKUP(B198,Properties!$A$2:$D$21,4,FALSE),"not on Properties"))</f>
      </c>
      <c r="G198" s="4"/>
      <c r="H198" s="4"/>
      <c r="I198" s="4">
        <f>IF(COUNT(G198:H198)=0,"",SUM(G198:H198))</f>
      </c>
      <c r="J198" s="5"/>
      <c r="K198" s="4">
        <f>IF(G198="","",G198*IF(J198="",1,J198)*IF(AND(F198="Mortgage interest",C198="Residential",IFERROR(VLOOKUP(B198,Properties!$A$2:$F$21,6,FALSE),"")="No"),0,1))</f>
      </c>
      <c r="M198" s="6">
        <f>IF(B198="","",IF(ISNA(MATCH(B198,Properties!$A$2:$A$21,0)),"Property ref is not on the Properties tab",IF(AND(F198="Mortgage interest",C198="Residential",IFERROR(VLOOKUP(B198,Properties!$A$2:$F$21,6,FALSE),"")="No"),"Interest disallowed - this property has no RTB registration",IF(AND(F198="Mortgage interest",C198="Residential",IFERROR(VLOOKUP(B198,Properties!$A$2:$F$21,6,FALSE),"")=""),"Set the RTB registered column on Properties",IF(AND(F198="Pre-letting expenditure (S. 97A)",C198="Commercial"),"Pre-letting relief is residential only","")))))</f>
      </c>
    </row>
    <row r="199">
      <c r="A199" s="3"/>
      <c r="C199">
        <f>IF(B199="","",IFERROR(VLOOKUP(B199,Properties!$A$2:$D$21,4,FALSE),"not on Properties"))</f>
      </c>
      <c r="G199" s="4"/>
      <c r="H199" s="4"/>
      <c r="I199" s="4">
        <f>IF(COUNT(G199:H199)=0,"",SUM(G199:H199))</f>
      </c>
      <c r="J199" s="5"/>
      <c r="K199" s="4">
        <f>IF(G199="","",G199*IF(J199="",1,J199)*IF(AND(F199="Mortgage interest",C199="Residential",IFERROR(VLOOKUP(B199,Properties!$A$2:$F$21,6,FALSE),"")="No"),0,1))</f>
      </c>
      <c r="M199" s="6">
        <f>IF(B199="","",IF(ISNA(MATCH(B199,Properties!$A$2:$A$21,0)),"Property ref is not on the Properties tab",IF(AND(F199="Mortgage interest",C199="Residential",IFERROR(VLOOKUP(B199,Properties!$A$2:$F$21,6,FALSE),"")="No"),"Interest disallowed - this property has no RTB registration",IF(AND(F199="Mortgage interest",C199="Residential",IFERROR(VLOOKUP(B199,Properties!$A$2:$F$21,6,FALSE),"")=""),"Set the RTB registered column on Properties",IF(AND(F199="Pre-letting expenditure (S. 97A)",C199="Commercial"),"Pre-letting relief is residential only","")))))</f>
      </c>
    </row>
    <row r="200">
      <c r="A200" s="3"/>
      <c r="C200">
        <f>IF(B200="","",IFERROR(VLOOKUP(B200,Properties!$A$2:$D$21,4,FALSE),"not on Properties"))</f>
      </c>
      <c r="G200" s="4"/>
      <c r="H200" s="4"/>
      <c r="I200" s="4">
        <f>IF(COUNT(G200:H200)=0,"",SUM(G200:H200))</f>
      </c>
      <c r="J200" s="5"/>
      <c r="K200" s="4">
        <f>IF(G200="","",G200*IF(J200="",1,J200)*IF(AND(F200="Mortgage interest",C200="Residential",IFERROR(VLOOKUP(B200,Properties!$A$2:$F$21,6,FALSE),"")="No"),0,1))</f>
      </c>
      <c r="M200" s="6">
        <f>IF(B200="","",IF(ISNA(MATCH(B200,Properties!$A$2:$A$21,0)),"Property ref is not on the Properties tab",IF(AND(F200="Mortgage interest",C200="Residential",IFERROR(VLOOKUP(B200,Properties!$A$2:$F$21,6,FALSE),"")="No"),"Interest disallowed - this property has no RTB registration",IF(AND(F200="Mortgage interest",C200="Residential",IFERROR(VLOOKUP(B200,Properties!$A$2:$F$21,6,FALSE),"")=""),"Set the RTB registered column on Properties",IF(AND(F200="Pre-letting expenditure (S. 97A)",C200="Commercial"),"Pre-letting relief is residential only","")))))</f>
      </c>
    </row>
    <row r="201">
      <c r="A201" s="3"/>
      <c r="C201">
        <f>IF(B201="","",IFERROR(VLOOKUP(B201,Properties!$A$2:$D$21,4,FALSE),"not on Properties"))</f>
      </c>
      <c r="G201" s="4"/>
      <c r="H201" s="4"/>
      <c r="I201" s="4">
        <f>IF(COUNT(G201:H201)=0,"",SUM(G201:H201))</f>
      </c>
      <c r="J201" s="5"/>
      <c r="K201" s="4">
        <f>IF(G201="","",G201*IF(J201="",1,J201)*IF(AND(F201="Mortgage interest",C201="Residential",IFERROR(VLOOKUP(B201,Properties!$A$2:$F$21,6,FALSE),"")="No"),0,1))</f>
      </c>
      <c r="M201" s="6">
        <f>IF(B201="","",IF(ISNA(MATCH(B201,Properties!$A$2:$A$21,0)),"Property ref is not on the Properties tab",IF(AND(F201="Mortgage interest",C201="Residential",IFERROR(VLOOKUP(B201,Properties!$A$2:$F$21,6,FALSE),"")="No"),"Interest disallowed - this property has no RTB registration",IF(AND(F201="Mortgage interest",C201="Residential",IFERROR(VLOOKUP(B201,Properties!$A$2:$F$21,6,FALSE),"")=""),"Set the RTB registered column on Properties",IF(AND(F201="Pre-letting expenditure (S. 97A)",C201="Commercial"),"Pre-letting relief is residential only","")))))</f>
      </c>
    </row>
    <row r="202">
      <c r="A202" s="3"/>
      <c r="C202">
        <f>IF(B202="","",IFERROR(VLOOKUP(B202,Properties!$A$2:$D$21,4,FALSE),"not on Properties"))</f>
      </c>
      <c r="G202" s="4"/>
      <c r="H202" s="4"/>
      <c r="I202" s="4">
        <f>IF(COUNT(G202:H202)=0,"",SUM(G202:H202))</f>
      </c>
      <c r="J202" s="5"/>
      <c r="K202" s="4">
        <f>IF(G202="","",G202*IF(J202="",1,J202)*IF(AND(F202="Mortgage interest",C202="Residential",IFERROR(VLOOKUP(B202,Properties!$A$2:$F$21,6,FALSE),"")="No"),0,1))</f>
      </c>
      <c r="M202" s="6">
        <f>IF(B202="","",IF(ISNA(MATCH(B202,Properties!$A$2:$A$21,0)),"Property ref is not on the Properties tab",IF(AND(F202="Mortgage interest",C202="Residential",IFERROR(VLOOKUP(B202,Properties!$A$2:$F$21,6,FALSE),"")="No"),"Interest disallowed - this property has no RTB registration",IF(AND(F202="Mortgage interest",C202="Residential",IFERROR(VLOOKUP(B202,Properties!$A$2:$F$21,6,FALSE),"")=""),"Set the RTB registered column on Properties",IF(AND(F202="Pre-letting expenditure (S. 97A)",C202="Commercial"),"Pre-letting relief is residential only","")))))</f>
      </c>
    </row>
    <row r="203">
      <c r="A203" s="3"/>
      <c r="C203">
        <f>IF(B203="","",IFERROR(VLOOKUP(B203,Properties!$A$2:$D$21,4,FALSE),"not on Properties"))</f>
      </c>
      <c r="G203" s="4"/>
      <c r="H203" s="4"/>
      <c r="I203" s="4">
        <f>IF(COUNT(G203:H203)=0,"",SUM(G203:H203))</f>
      </c>
      <c r="J203" s="5"/>
      <c r="K203" s="4">
        <f>IF(G203="","",G203*IF(J203="",1,J203)*IF(AND(F203="Mortgage interest",C203="Residential",IFERROR(VLOOKUP(B203,Properties!$A$2:$F$21,6,FALSE),"")="No"),0,1))</f>
      </c>
      <c r="M203" s="6">
        <f>IF(B203="","",IF(ISNA(MATCH(B203,Properties!$A$2:$A$21,0)),"Property ref is not on the Properties tab",IF(AND(F203="Mortgage interest",C203="Residential",IFERROR(VLOOKUP(B203,Properties!$A$2:$F$21,6,FALSE),"")="No"),"Interest disallowed - this property has no RTB registration",IF(AND(F203="Mortgage interest",C203="Residential",IFERROR(VLOOKUP(B203,Properties!$A$2:$F$21,6,FALSE),"")=""),"Set the RTB registered column on Properties",IF(AND(F203="Pre-letting expenditure (S. 97A)",C203="Commercial"),"Pre-letting relief is residential only","")))))</f>
      </c>
    </row>
    <row r="204">
      <c r="A204" s="3"/>
      <c r="C204">
        <f>IF(B204="","",IFERROR(VLOOKUP(B204,Properties!$A$2:$D$21,4,FALSE),"not on Properties"))</f>
      </c>
      <c r="G204" s="4"/>
      <c r="H204" s="4"/>
      <c r="I204" s="4">
        <f>IF(COUNT(G204:H204)=0,"",SUM(G204:H204))</f>
      </c>
      <c r="J204" s="5"/>
      <c r="K204" s="4">
        <f>IF(G204="","",G204*IF(J204="",1,J204)*IF(AND(F204="Mortgage interest",C204="Residential",IFERROR(VLOOKUP(B204,Properties!$A$2:$F$21,6,FALSE),"")="No"),0,1))</f>
      </c>
      <c r="M204" s="6">
        <f>IF(B204="","",IF(ISNA(MATCH(B204,Properties!$A$2:$A$21,0)),"Property ref is not on the Properties tab",IF(AND(F204="Mortgage interest",C204="Residential",IFERROR(VLOOKUP(B204,Properties!$A$2:$F$21,6,FALSE),"")="No"),"Interest disallowed - this property has no RTB registration",IF(AND(F204="Mortgage interest",C204="Residential",IFERROR(VLOOKUP(B204,Properties!$A$2:$F$21,6,FALSE),"")=""),"Set the RTB registered column on Properties",IF(AND(F204="Pre-letting expenditure (S. 97A)",C204="Commercial"),"Pre-letting relief is residential only","")))))</f>
      </c>
    </row>
    <row r="205">
      <c r="A205" s="3"/>
      <c r="C205">
        <f>IF(B205="","",IFERROR(VLOOKUP(B205,Properties!$A$2:$D$21,4,FALSE),"not on Properties"))</f>
      </c>
      <c r="G205" s="4"/>
      <c r="H205" s="4"/>
      <c r="I205" s="4">
        <f>IF(COUNT(G205:H205)=0,"",SUM(G205:H205))</f>
      </c>
      <c r="J205" s="5"/>
      <c r="K205" s="4">
        <f>IF(G205="","",G205*IF(J205="",1,J205)*IF(AND(F205="Mortgage interest",C205="Residential",IFERROR(VLOOKUP(B205,Properties!$A$2:$F$21,6,FALSE),"")="No"),0,1))</f>
      </c>
      <c r="M205" s="6">
        <f>IF(B205="","",IF(ISNA(MATCH(B205,Properties!$A$2:$A$21,0)),"Property ref is not on the Properties tab",IF(AND(F205="Mortgage interest",C205="Residential",IFERROR(VLOOKUP(B205,Properties!$A$2:$F$21,6,FALSE),"")="No"),"Interest disallowed - this property has no RTB registration",IF(AND(F205="Mortgage interest",C205="Residential",IFERROR(VLOOKUP(B205,Properties!$A$2:$F$21,6,FALSE),"")=""),"Set the RTB registered column on Properties",IF(AND(F205="Pre-letting expenditure (S. 97A)",C205="Commercial"),"Pre-letting relief is residential only","")))))</f>
      </c>
    </row>
    <row r="206">
      <c r="A206" s="3"/>
      <c r="C206">
        <f>IF(B206="","",IFERROR(VLOOKUP(B206,Properties!$A$2:$D$21,4,FALSE),"not on Properties"))</f>
      </c>
      <c r="G206" s="4"/>
      <c r="H206" s="4"/>
      <c r="I206" s="4">
        <f>IF(COUNT(G206:H206)=0,"",SUM(G206:H206))</f>
      </c>
      <c r="J206" s="5"/>
      <c r="K206" s="4">
        <f>IF(G206="","",G206*IF(J206="",1,J206)*IF(AND(F206="Mortgage interest",C206="Residential",IFERROR(VLOOKUP(B206,Properties!$A$2:$F$21,6,FALSE),"")="No"),0,1))</f>
      </c>
      <c r="M206" s="6">
        <f>IF(B206="","",IF(ISNA(MATCH(B206,Properties!$A$2:$A$21,0)),"Property ref is not on the Properties tab",IF(AND(F206="Mortgage interest",C206="Residential",IFERROR(VLOOKUP(B206,Properties!$A$2:$F$21,6,FALSE),"")="No"),"Interest disallowed - this property has no RTB registration",IF(AND(F206="Mortgage interest",C206="Residential",IFERROR(VLOOKUP(B206,Properties!$A$2:$F$21,6,FALSE),"")=""),"Set the RTB registered column on Properties",IF(AND(F206="Pre-letting expenditure (S. 97A)",C206="Commercial"),"Pre-letting relief is residential only","")))))</f>
      </c>
    </row>
    <row r="207">
      <c r="A207" s="3"/>
      <c r="C207">
        <f>IF(B207="","",IFERROR(VLOOKUP(B207,Properties!$A$2:$D$21,4,FALSE),"not on Properties"))</f>
      </c>
      <c r="G207" s="4"/>
      <c r="H207" s="4"/>
      <c r="I207" s="4">
        <f>IF(COUNT(G207:H207)=0,"",SUM(G207:H207))</f>
      </c>
      <c r="J207" s="5"/>
      <c r="K207" s="4">
        <f>IF(G207="","",G207*IF(J207="",1,J207)*IF(AND(F207="Mortgage interest",C207="Residential",IFERROR(VLOOKUP(B207,Properties!$A$2:$F$21,6,FALSE),"")="No"),0,1))</f>
      </c>
      <c r="M207" s="6">
        <f>IF(B207="","",IF(ISNA(MATCH(B207,Properties!$A$2:$A$21,0)),"Property ref is not on the Properties tab",IF(AND(F207="Mortgage interest",C207="Residential",IFERROR(VLOOKUP(B207,Properties!$A$2:$F$21,6,FALSE),"")="No"),"Interest disallowed - this property has no RTB registration",IF(AND(F207="Mortgage interest",C207="Residential",IFERROR(VLOOKUP(B207,Properties!$A$2:$F$21,6,FALSE),"")=""),"Set the RTB registered column on Properties",IF(AND(F207="Pre-letting expenditure (S. 97A)",C207="Commercial"),"Pre-letting relief is residential only","")))))</f>
      </c>
    </row>
    <row r="208">
      <c r="A208" s="3"/>
      <c r="C208">
        <f>IF(B208="","",IFERROR(VLOOKUP(B208,Properties!$A$2:$D$21,4,FALSE),"not on Properties"))</f>
      </c>
      <c r="G208" s="4"/>
      <c r="H208" s="4"/>
      <c r="I208" s="4">
        <f>IF(COUNT(G208:H208)=0,"",SUM(G208:H208))</f>
      </c>
      <c r="J208" s="5"/>
      <c r="K208" s="4">
        <f>IF(G208="","",G208*IF(J208="",1,J208)*IF(AND(F208="Mortgage interest",C208="Residential",IFERROR(VLOOKUP(B208,Properties!$A$2:$F$21,6,FALSE),"")="No"),0,1))</f>
      </c>
      <c r="M208" s="6">
        <f>IF(B208="","",IF(ISNA(MATCH(B208,Properties!$A$2:$A$21,0)),"Property ref is not on the Properties tab",IF(AND(F208="Mortgage interest",C208="Residential",IFERROR(VLOOKUP(B208,Properties!$A$2:$F$21,6,FALSE),"")="No"),"Interest disallowed - this property has no RTB registration",IF(AND(F208="Mortgage interest",C208="Residential",IFERROR(VLOOKUP(B208,Properties!$A$2:$F$21,6,FALSE),"")=""),"Set the RTB registered column on Properties",IF(AND(F208="Pre-letting expenditure (S. 97A)",C208="Commercial"),"Pre-letting relief is residential only","")))))</f>
      </c>
    </row>
    <row r="209">
      <c r="A209" s="3"/>
      <c r="C209">
        <f>IF(B209="","",IFERROR(VLOOKUP(B209,Properties!$A$2:$D$21,4,FALSE),"not on Properties"))</f>
      </c>
      <c r="G209" s="4"/>
      <c r="H209" s="4"/>
      <c r="I209" s="4">
        <f>IF(COUNT(G209:H209)=0,"",SUM(G209:H209))</f>
      </c>
      <c r="J209" s="5"/>
      <c r="K209" s="4">
        <f>IF(G209="","",G209*IF(J209="",1,J209)*IF(AND(F209="Mortgage interest",C209="Residential",IFERROR(VLOOKUP(B209,Properties!$A$2:$F$21,6,FALSE),"")="No"),0,1))</f>
      </c>
      <c r="M209" s="6">
        <f>IF(B209="","",IF(ISNA(MATCH(B209,Properties!$A$2:$A$21,0)),"Property ref is not on the Properties tab",IF(AND(F209="Mortgage interest",C209="Residential",IFERROR(VLOOKUP(B209,Properties!$A$2:$F$21,6,FALSE),"")="No"),"Interest disallowed - this property has no RTB registration",IF(AND(F209="Mortgage interest",C209="Residential",IFERROR(VLOOKUP(B209,Properties!$A$2:$F$21,6,FALSE),"")=""),"Set the RTB registered column on Properties",IF(AND(F209="Pre-letting expenditure (S. 97A)",C209="Commercial"),"Pre-letting relief is residential only","")))))</f>
      </c>
    </row>
    <row r="210">
      <c r="A210" s="3"/>
      <c r="C210">
        <f>IF(B210="","",IFERROR(VLOOKUP(B210,Properties!$A$2:$D$21,4,FALSE),"not on Properties"))</f>
      </c>
      <c r="G210" s="4"/>
      <c r="H210" s="4"/>
      <c r="I210" s="4">
        <f>IF(COUNT(G210:H210)=0,"",SUM(G210:H210))</f>
      </c>
      <c r="J210" s="5"/>
      <c r="K210" s="4">
        <f>IF(G210="","",G210*IF(J210="",1,J210)*IF(AND(F210="Mortgage interest",C210="Residential",IFERROR(VLOOKUP(B210,Properties!$A$2:$F$21,6,FALSE),"")="No"),0,1))</f>
      </c>
      <c r="M210" s="6">
        <f>IF(B210="","",IF(ISNA(MATCH(B210,Properties!$A$2:$A$21,0)),"Property ref is not on the Properties tab",IF(AND(F210="Mortgage interest",C210="Residential",IFERROR(VLOOKUP(B210,Properties!$A$2:$F$21,6,FALSE),"")="No"),"Interest disallowed - this property has no RTB registration",IF(AND(F210="Mortgage interest",C210="Residential",IFERROR(VLOOKUP(B210,Properties!$A$2:$F$21,6,FALSE),"")=""),"Set the RTB registered column on Properties",IF(AND(F210="Pre-letting expenditure (S. 97A)",C210="Commercial"),"Pre-letting relief is residential only","")))))</f>
      </c>
    </row>
    <row r="211">
      <c r="A211" s="3"/>
      <c r="C211">
        <f>IF(B211="","",IFERROR(VLOOKUP(B211,Properties!$A$2:$D$21,4,FALSE),"not on Properties"))</f>
      </c>
      <c r="G211" s="4"/>
      <c r="H211" s="4"/>
      <c r="I211" s="4">
        <f>IF(COUNT(G211:H211)=0,"",SUM(G211:H211))</f>
      </c>
      <c r="J211" s="5"/>
      <c r="K211" s="4">
        <f>IF(G211="","",G211*IF(J211="",1,J211)*IF(AND(F211="Mortgage interest",C211="Residential",IFERROR(VLOOKUP(B211,Properties!$A$2:$F$21,6,FALSE),"")="No"),0,1))</f>
      </c>
      <c r="M211" s="6">
        <f>IF(B211="","",IF(ISNA(MATCH(B211,Properties!$A$2:$A$21,0)),"Property ref is not on the Properties tab",IF(AND(F211="Mortgage interest",C211="Residential",IFERROR(VLOOKUP(B211,Properties!$A$2:$F$21,6,FALSE),"")="No"),"Interest disallowed - this property has no RTB registration",IF(AND(F211="Mortgage interest",C211="Residential",IFERROR(VLOOKUP(B211,Properties!$A$2:$F$21,6,FALSE),"")=""),"Set the RTB registered column on Properties",IF(AND(F211="Pre-letting expenditure (S. 97A)",C211="Commercial"),"Pre-letting relief is residential only","")))))</f>
      </c>
    </row>
    <row r="212">
      <c r="A212" s="3"/>
      <c r="C212">
        <f>IF(B212="","",IFERROR(VLOOKUP(B212,Properties!$A$2:$D$21,4,FALSE),"not on Properties"))</f>
      </c>
      <c r="G212" s="4"/>
      <c r="H212" s="4"/>
      <c r="I212" s="4">
        <f>IF(COUNT(G212:H212)=0,"",SUM(G212:H212))</f>
      </c>
      <c r="J212" s="5"/>
      <c r="K212" s="4">
        <f>IF(G212="","",G212*IF(J212="",1,J212)*IF(AND(F212="Mortgage interest",C212="Residential",IFERROR(VLOOKUP(B212,Properties!$A$2:$F$21,6,FALSE),"")="No"),0,1))</f>
      </c>
      <c r="M212" s="6">
        <f>IF(B212="","",IF(ISNA(MATCH(B212,Properties!$A$2:$A$21,0)),"Property ref is not on the Properties tab",IF(AND(F212="Mortgage interest",C212="Residential",IFERROR(VLOOKUP(B212,Properties!$A$2:$F$21,6,FALSE),"")="No"),"Interest disallowed - this property has no RTB registration",IF(AND(F212="Mortgage interest",C212="Residential",IFERROR(VLOOKUP(B212,Properties!$A$2:$F$21,6,FALSE),"")=""),"Set the RTB registered column on Properties",IF(AND(F212="Pre-letting expenditure (S. 97A)",C212="Commercial"),"Pre-letting relief is residential only","")))))</f>
      </c>
    </row>
    <row r="213">
      <c r="A213" s="3"/>
      <c r="C213">
        <f>IF(B213="","",IFERROR(VLOOKUP(B213,Properties!$A$2:$D$21,4,FALSE),"not on Properties"))</f>
      </c>
      <c r="G213" s="4"/>
      <c r="H213" s="4"/>
      <c r="I213" s="4">
        <f>IF(COUNT(G213:H213)=0,"",SUM(G213:H213))</f>
      </c>
      <c r="J213" s="5"/>
      <c r="K213" s="4">
        <f>IF(G213="","",G213*IF(J213="",1,J213)*IF(AND(F213="Mortgage interest",C213="Residential",IFERROR(VLOOKUP(B213,Properties!$A$2:$F$21,6,FALSE),"")="No"),0,1))</f>
      </c>
      <c r="M213" s="6">
        <f>IF(B213="","",IF(ISNA(MATCH(B213,Properties!$A$2:$A$21,0)),"Property ref is not on the Properties tab",IF(AND(F213="Mortgage interest",C213="Residential",IFERROR(VLOOKUP(B213,Properties!$A$2:$F$21,6,FALSE),"")="No"),"Interest disallowed - this property has no RTB registration",IF(AND(F213="Mortgage interest",C213="Residential",IFERROR(VLOOKUP(B213,Properties!$A$2:$F$21,6,FALSE),"")=""),"Set the RTB registered column on Properties",IF(AND(F213="Pre-letting expenditure (S. 97A)",C213="Commercial"),"Pre-letting relief is residential only","")))))</f>
      </c>
    </row>
    <row r="214">
      <c r="A214" s="3"/>
      <c r="C214">
        <f>IF(B214="","",IFERROR(VLOOKUP(B214,Properties!$A$2:$D$21,4,FALSE),"not on Properties"))</f>
      </c>
      <c r="G214" s="4"/>
      <c r="H214" s="4"/>
      <c r="I214" s="4">
        <f>IF(COUNT(G214:H214)=0,"",SUM(G214:H214))</f>
      </c>
      <c r="J214" s="5"/>
      <c r="K214" s="4">
        <f>IF(G214="","",G214*IF(J214="",1,J214)*IF(AND(F214="Mortgage interest",C214="Residential",IFERROR(VLOOKUP(B214,Properties!$A$2:$F$21,6,FALSE),"")="No"),0,1))</f>
      </c>
      <c r="M214" s="6">
        <f>IF(B214="","",IF(ISNA(MATCH(B214,Properties!$A$2:$A$21,0)),"Property ref is not on the Properties tab",IF(AND(F214="Mortgage interest",C214="Residential",IFERROR(VLOOKUP(B214,Properties!$A$2:$F$21,6,FALSE),"")="No"),"Interest disallowed - this property has no RTB registration",IF(AND(F214="Mortgage interest",C214="Residential",IFERROR(VLOOKUP(B214,Properties!$A$2:$F$21,6,FALSE),"")=""),"Set the RTB registered column on Properties",IF(AND(F214="Pre-letting expenditure (S. 97A)",C214="Commercial"),"Pre-letting relief is residential only","")))))</f>
      </c>
    </row>
    <row r="215">
      <c r="A215" s="3"/>
      <c r="C215">
        <f>IF(B215="","",IFERROR(VLOOKUP(B215,Properties!$A$2:$D$21,4,FALSE),"not on Properties"))</f>
      </c>
      <c r="G215" s="4"/>
      <c r="H215" s="4"/>
      <c r="I215" s="4">
        <f>IF(COUNT(G215:H215)=0,"",SUM(G215:H215))</f>
      </c>
      <c r="J215" s="5"/>
      <c r="K215" s="4">
        <f>IF(G215="","",G215*IF(J215="",1,J215)*IF(AND(F215="Mortgage interest",C215="Residential",IFERROR(VLOOKUP(B215,Properties!$A$2:$F$21,6,FALSE),"")="No"),0,1))</f>
      </c>
      <c r="M215" s="6">
        <f>IF(B215="","",IF(ISNA(MATCH(B215,Properties!$A$2:$A$21,0)),"Property ref is not on the Properties tab",IF(AND(F215="Mortgage interest",C215="Residential",IFERROR(VLOOKUP(B215,Properties!$A$2:$F$21,6,FALSE),"")="No"),"Interest disallowed - this property has no RTB registration",IF(AND(F215="Mortgage interest",C215="Residential",IFERROR(VLOOKUP(B215,Properties!$A$2:$F$21,6,FALSE),"")=""),"Set the RTB registered column on Properties",IF(AND(F215="Pre-letting expenditure (S. 97A)",C215="Commercial"),"Pre-letting relief is residential only","")))))</f>
      </c>
    </row>
    <row r="216">
      <c r="A216" s="3"/>
      <c r="C216">
        <f>IF(B216="","",IFERROR(VLOOKUP(B216,Properties!$A$2:$D$21,4,FALSE),"not on Properties"))</f>
      </c>
      <c r="G216" s="4"/>
      <c r="H216" s="4"/>
      <c r="I216" s="4">
        <f>IF(COUNT(G216:H216)=0,"",SUM(G216:H216))</f>
      </c>
      <c r="J216" s="5"/>
      <c r="K216" s="4">
        <f>IF(G216="","",G216*IF(J216="",1,J216)*IF(AND(F216="Mortgage interest",C216="Residential",IFERROR(VLOOKUP(B216,Properties!$A$2:$F$21,6,FALSE),"")="No"),0,1))</f>
      </c>
      <c r="M216" s="6">
        <f>IF(B216="","",IF(ISNA(MATCH(B216,Properties!$A$2:$A$21,0)),"Property ref is not on the Properties tab",IF(AND(F216="Mortgage interest",C216="Residential",IFERROR(VLOOKUP(B216,Properties!$A$2:$F$21,6,FALSE),"")="No"),"Interest disallowed - this property has no RTB registration",IF(AND(F216="Mortgage interest",C216="Residential",IFERROR(VLOOKUP(B216,Properties!$A$2:$F$21,6,FALSE),"")=""),"Set the RTB registered column on Properties",IF(AND(F216="Pre-letting expenditure (S. 97A)",C216="Commercial"),"Pre-letting relief is residential only","")))))</f>
      </c>
    </row>
    <row r="217">
      <c r="A217" s="3"/>
      <c r="C217">
        <f>IF(B217="","",IFERROR(VLOOKUP(B217,Properties!$A$2:$D$21,4,FALSE),"not on Properties"))</f>
      </c>
      <c r="G217" s="4"/>
      <c r="H217" s="4"/>
      <c r="I217" s="4">
        <f>IF(COUNT(G217:H217)=0,"",SUM(G217:H217))</f>
      </c>
      <c r="J217" s="5"/>
      <c r="K217" s="4">
        <f>IF(G217="","",G217*IF(J217="",1,J217)*IF(AND(F217="Mortgage interest",C217="Residential",IFERROR(VLOOKUP(B217,Properties!$A$2:$F$21,6,FALSE),"")="No"),0,1))</f>
      </c>
      <c r="M217" s="6">
        <f>IF(B217="","",IF(ISNA(MATCH(B217,Properties!$A$2:$A$21,0)),"Property ref is not on the Properties tab",IF(AND(F217="Mortgage interest",C217="Residential",IFERROR(VLOOKUP(B217,Properties!$A$2:$F$21,6,FALSE),"")="No"),"Interest disallowed - this property has no RTB registration",IF(AND(F217="Mortgage interest",C217="Residential",IFERROR(VLOOKUP(B217,Properties!$A$2:$F$21,6,FALSE),"")=""),"Set the RTB registered column on Properties",IF(AND(F217="Pre-letting expenditure (S. 97A)",C217="Commercial"),"Pre-letting relief is residential only","")))))</f>
      </c>
    </row>
    <row r="218">
      <c r="A218" s="3"/>
      <c r="C218">
        <f>IF(B218="","",IFERROR(VLOOKUP(B218,Properties!$A$2:$D$21,4,FALSE),"not on Properties"))</f>
      </c>
      <c r="G218" s="4"/>
      <c r="H218" s="4"/>
      <c r="I218" s="4">
        <f>IF(COUNT(G218:H218)=0,"",SUM(G218:H218))</f>
      </c>
      <c r="J218" s="5"/>
      <c r="K218" s="4">
        <f>IF(G218="","",G218*IF(J218="",1,J218)*IF(AND(F218="Mortgage interest",C218="Residential",IFERROR(VLOOKUP(B218,Properties!$A$2:$F$21,6,FALSE),"")="No"),0,1))</f>
      </c>
      <c r="M218" s="6">
        <f>IF(B218="","",IF(ISNA(MATCH(B218,Properties!$A$2:$A$21,0)),"Property ref is not on the Properties tab",IF(AND(F218="Mortgage interest",C218="Residential",IFERROR(VLOOKUP(B218,Properties!$A$2:$F$21,6,FALSE),"")="No"),"Interest disallowed - this property has no RTB registration",IF(AND(F218="Mortgage interest",C218="Residential",IFERROR(VLOOKUP(B218,Properties!$A$2:$F$21,6,FALSE),"")=""),"Set the RTB registered column on Properties",IF(AND(F218="Pre-letting expenditure (S. 97A)",C218="Commercial"),"Pre-letting relief is residential only","")))))</f>
      </c>
    </row>
    <row r="219">
      <c r="A219" s="3"/>
      <c r="C219">
        <f>IF(B219="","",IFERROR(VLOOKUP(B219,Properties!$A$2:$D$21,4,FALSE),"not on Properties"))</f>
      </c>
      <c r="G219" s="4"/>
      <c r="H219" s="4"/>
      <c r="I219" s="4">
        <f>IF(COUNT(G219:H219)=0,"",SUM(G219:H219))</f>
      </c>
      <c r="J219" s="5"/>
      <c r="K219" s="4">
        <f>IF(G219="","",G219*IF(J219="",1,J219)*IF(AND(F219="Mortgage interest",C219="Residential",IFERROR(VLOOKUP(B219,Properties!$A$2:$F$21,6,FALSE),"")="No"),0,1))</f>
      </c>
      <c r="M219" s="6">
        <f>IF(B219="","",IF(ISNA(MATCH(B219,Properties!$A$2:$A$21,0)),"Property ref is not on the Properties tab",IF(AND(F219="Mortgage interest",C219="Residential",IFERROR(VLOOKUP(B219,Properties!$A$2:$F$21,6,FALSE),"")="No"),"Interest disallowed - this property has no RTB registration",IF(AND(F219="Mortgage interest",C219="Residential",IFERROR(VLOOKUP(B219,Properties!$A$2:$F$21,6,FALSE),"")=""),"Set the RTB registered column on Properties",IF(AND(F219="Pre-letting expenditure (S. 97A)",C219="Commercial"),"Pre-letting relief is residential only","")))))</f>
      </c>
    </row>
    <row r="220">
      <c r="A220" s="3"/>
      <c r="C220">
        <f>IF(B220="","",IFERROR(VLOOKUP(B220,Properties!$A$2:$D$21,4,FALSE),"not on Properties"))</f>
      </c>
      <c r="G220" s="4"/>
      <c r="H220" s="4"/>
      <c r="I220" s="4">
        <f>IF(COUNT(G220:H220)=0,"",SUM(G220:H220))</f>
      </c>
      <c r="J220" s="5"/>
      <c r="K220" s="4">
        <f>IF(G220="","",G220*IF(J220="",1,J220)*IF(AND(F220="Mortgage interest",C220="Residential",IFERROR(VLOOKUP(B220,Properties!$A$2:$F$21,6,FALSE),"")="No"),0,1))</f>
      </c>
      <c r="M220" s="6">
        <f>IF(B220="","",IF(ISNA(MATCH(B220,Properties!$A$2:$A$21,0)),"Property ref is not on the Properties tab",IF(AND(F220="Mortgage interest",C220="Residential",IFERROR(VLOOKUP(B220,Properties!$A$2:$F$21,6,FALSE),"")="No"),"Interest disallowed - this property has no RTB registration",IF(AND(F220="Mortgage interest",C220="Residential",IFERROR(VLOOKUP(B220,Properties!$A$2:$F$21,6,FALSE),"")=""),"Set the RTB registered column on Properties",IF(AND(F220="Pre-letting expenditure (S. 97A)",C220="Commercial"),"Pre-letting relief is residential only","")))))</f>
      </c>
    </row>
    <row r="221">
      <c r="A221" s="3"/>
      <c r="C221">
        <f>IF(B221="","",IFERROR(VLOOKUP(B221,Properties!$A$2:$D$21,4,FALSE),"not on Properties"))</f>
      </c>
      <c r="G221" s="4"/>
      <c r="H221" s="4"/>
      <c r="I221" s="4">
        <f>IF(COUNT(G221:H221)=0,"",SUM(G221:H221))</f>
      </c>
      <c r="J221" s="5"/>
      <c r="K221" s="4">
        <f>IF(G221="","",G221*IF(J221="",1,J221)*IF(AND(F221="Mortgage interest",C221="Residential",IFERROR(VLOOKUP(B221,Properties!$A$2:$F$21,6,FALSE),"")="No"),0,1))</f>
      </c>
      <c r="M221" s="6">
        <f>IF(B221="","",IF(ISNA(MATCH(B221,Properties!$A$2:$A$21,0)),"Property ref is not on the Properties tab",IF(AND(F221="Mortgage interest",C221="Residential",IFERROR(VLOOKUP(B221,Properties!$A$2:$F$21,6,FALSE),"")="No"),"Interest disallowed - this property has no RTB registration",IF(AND(F221="Mortgage interest",C221="Residential",IFERROR(VLOOKUP(B221,Properties!$A$2:$F$21,6,FALSE),"")=""),"Set the RTB registered column on Properties",IF(AND(F221="Pre-letting expenditure (S. 97A)",C221="Commercial"),"Pre-letting relief is residential only","")))))</f>
      </c>
    </row>
    <row r="222">
      <c r="A222" s="3"/>
      <c r="C222">
        <f>IF(B222="","",IFERROR(VLOOKUP(B222,Properties!$A$2:$D$21,4,FALSE),"not on Properties"))</f>
      </c>
      <c r="G222" s="4"/>
      <c r="H222" s="4"/>
      <c r="I222" s="4">
        <f>IF(COUNT(G222:H222)=0,"",SUM(G222:H222))</f>
      </c>
      <c r="J222" s="5"/>
      <c r="K222" s="4">
        <f>IF(G222="","",G222*IF(J222="",1,J222)*IF(AND(F222="Mortgage interest",C222="Residential",IFERROR(VLOOKUP(B222,Properties!$A$2:$F$21,6,FALSE),"")="No"),0,1))</f>
      </c>
      <c r="M222" s="6">
        <f>IF(B222="","",IF(ISNA(MATCH(B222,Properties!$A$2:$A$21,0)),"Property ref is not on the Properties tab",IF(AND(F222="Mortgage interest",C222="Residential",IFERROR(VLOOKUP(B222,Properties!$A$2:$F$21,6,FALSE),"")="No"),"Interest disallowed - this property has no RTB registration",IF(AND(F222="Mortgage interest",C222="Residential",IFERROR(VLOOKUP(B222,Properties!$A$2:$F$21,6,FALSE),"")=""),"Set the RTB registered column on Properties",IF(AND(F222="Pre-letting expenditure (S. 97A)",C222="Commercial"),"Pre-letting relief is residential only","")))))</f>
      </c>
    </row>
    <row r="223">
      <c r="A223" s="3"/>
      <c r="C223">
        <f>IF(B223="","",IFERROR(VLOOKUP(B223,Properties!$A$2:$D$21,4,FALSE),"not on Properties"))</f>
      </c>
      <c r="G223" s="4"/>
      <c r="H223" s="4"/>
      <c r="I223" s="4">
        <f>IF(COUNT(G223:H223)=0,"",SUM(G223:H223))</f>
      </c>
      <c r="J223" s="5"/>
      <c r="K223" s="4">
        <f>IF(G223="","",G223*IF(J223="",1,J223)*IF(AND(F223="Mortgage interest",C223="Residential",IFERROR(VLOOKUP(B223,Properties!$A$2:$F$21,6,FALSE),"")="No"),0,1))</f>
      </c>
      <c r="M223" s="6">
        <f>IF(B223="","",IF(ISNA(MATCH(B223,Properties!$A$2:$A$21,0)),"Property ref is not on the Properties tab",IF(AND(F223="Mortgage interest",C223="Residential",IFERROR(VLOOKUP(B223,Properties!$A$2:$F$21,6,FALSE),"")="No"),"Interest disallowed - this property has no RTB registration",IF(AND(F223="Mortgage interest",C223="Residential",IFERROR(VLOOKUP(B223,Properties!$A$2:$F$21,6,FALSE),"")=""),"Set the RTB registered column on Properties",IF(AND(F223="Pre-letting expenditure (S. 97A)",C223="Commercial"),"Pre-letting relief is residential only","")))))</f>
      </c>
    </row>
    <row r="224">
      <c r="A224" s="3"/>
      <c r="C224">
        <f>IF(B224="","",IFERROR(VLOOKUP(B224,Properties!$A$2:$D$21,4,FALSE),"not on Properties"))</f>
      </c>
      <c r="G224" s="4"/>
      <c r="H224" s="4"/>
      <c r="I224" s="4">
        <f>IF(COUNT(G224:H224)=0,"",SUM(G224:H224))</f>
      </c>
      <c r="J224" s="5"/>
      <c r="K224" s="4">
        <f>IF(G224="","",G224*IF(J224="",1,J224)*IF(AND(F224="Mortgage interest",C224="Residential",IFERROR(VLOOKUP(B224,Properties!$A$2:$F$21,6,FALSE),"")="No"),0,1))</f>
      </c>
      <c r="M224" s="6">
        <f>IF(B224="","",IF(ISNA(MATCH(B224,Properties!$A$2:$A$21,0)),"Property ref is not on the Properties tab",IF(AND(F224="Mortgage interest",C224="Residential",IFERROR(VLOOKUP(B224,Properties!$A$2:$F$21,6,FALSE),"")="No"),"Interest disallowed - this property has no RTB registration",IF(AND(F224="Mortgage interest",C224="Residential",IFERROR(VLOOKUP(B224,Properties!$A$2:$F$21,6,FALSE),"")=""),"Set the RTB registered column on Properties",IF(AND(F224="Pre-letting expenditure (S. 97A)",C224="Commercial"),"Pre-letting relief is residential only","")))))</f>
      </c>
    </row>
    <row r="225">
      <c r="A225" s="3"/>
      <c r="C225">
        <f>IF(B225="","",IFERROR(VLOOKUP(B225,Properties!$A$2:$D$21,4,FALSE),"not on Properties"))</f>
      </c>
      <c r="G225" s="4"/>
      <c r="H225" s="4"/>
      <c r="I225" s="4">
        <f>IF(COUNT(G225:H225)=0,"",SUM(G225:H225))</f>
      </c>
      <c r="J225" s="5"/>
      <c r="K225" s="4">
        <f>IF(G225="","",G225*IF(J225="",1,J225)*IF(AND(F225="Mortgage interest",C225="Residential",IFERROR(VLOOKUP(B225,Properties!$A$2:$F$21,6,FALSE),"")="No"),0,1))</f>
      </c>
      <c r="M225" s="6">
        <f>IF(B225="","",IF(ISNA(MATCH(B225,Properties!$A$2:$A$21,0)),"Property ref is not on the Properties tab",IF(AND(F225="Mortgage interest",C225="Residential",IFERROR(VLOOKUP(B225,Properties!$A$2:$F$21,6,FALSE),"")="No"),"Interest disallowed - this property has no RTB registration",IF(AND(F225="Mortgage interest",C225="Residential",IFERROR(VLOOKUP(B225,Properties!$A$2:$F$21,6,FALSE),"")=""),"Set the RTB registered column on Properties",IF(AND(F225="Pre-letting expenditure (S. 97A)",C225="Commercial"),"Pre-letting relief is residential only","")))))</f>
      </c>
    </row>
    <row r="226">
      <c r="A226" s="3"/>
      <c r="C226">
        <f>IF(B226="","",IFERROR(VLOOKUP(B226,Properties!$A$2:$D$21,4,FALSE),"not on Properties"))</f>
      </c>
      <c r="G226" s="4"/>
      <c r="H226" s="4"/>
      <c r="I226" s="4">
        <f>IF(COUNT(G226:H226)=0,"",SUM(G226:H226))</f>
      </c>
      <c r="J226" s="5"/>
      <c r="K226" s="4">
        <f>IF(G226="","",G226*IF(J226="",1,J226)*IF(AND(F226="Mortgage interest",C226="Residential",IFERROR(VLOOKUP(B226,Properties!$A$2:$F$21,6,FALSE),"")="No"),0,1))</f>
      </c>
      <c r="M226" s="6">
        <f>IF(B226="","",IF(ISNA(MATCH(B226,Properties!$A$2:$A$21,0)),"Property ref is not on the Properties tab",IF(AND(F226="Mortgage interest",C226="Residential",IFERROR(VLOOKUP(B226,Properties!$A$2:$F$21,6,FALSE),"")="No"),"Interest disallowed - this property has no RTB registration",IF(AND(F226="Mortgage interest",C226="Residential",IFERROR(VLOOKUP(B226,Properties!$A$2:$F$21,6,FALSE),"")=""),"Set the RTB registered column on Properties",IF(AND(F226="Pre-letting expenditure (S. 97A)",C226="Commercial"),"Pre-letting relief is residential only","")))))</f>
      </c>
    </row>
    <row r="227">
      <c r="A227" s="3"/>
      <c r="C227">
        <f>IF(B227="","",IFERROR(VLOOKUP(B227,Properties!$A$2:$D$21,4,FALSE),"not on Properties"))</f>
      </c>
      <c r="G227" s="4"/>
      <c r="H227" s="4"/>
      <c r="I227" s="4">
        <f>IF(COUNT(G227:H227)=0,"",SUM(G227:H227))</f>
      </c>
      <c r="J227" s="5"/>
      <c r="K227" s="4">
        <f>IF(G227="","",G227*IF(J227="",1,J227)*IF(AND(F227="Mortgage interest",C227="Residential",IFERROR(VLOOKUP(B227,Properties!$A$2:$F$21,6,FALSE),"")="No"),0,1))</f>
      </c>
      <c r="M227" s="6">
        <f>IF(B227="","",IF(ISNA(MATCH(B227,Properties!$A$2:$A$21,0)),"Property ref is not on the Properties tab",IF(AND(F227="Mortgage interest",C227="Residential",IFERROR(VLOOKUP(B227,Properties!$A$2:$F$21,6,FALSE),"")="No"),"Interest disallowed - this property has no RTB registration",IF(AND(F227="Mortgage interest",C227="Residential",IFERROR(VLOOKUP(B227,Properties!$A$2:$F$21,6,FALSE),"")=""),"Set the RTB registered column on Properties",IF(AND(F227="Pre-letting expenditure (S. 97A)",C227="Commercial"),"Pre-letting relief is residential only","")))))</f>
      </c>
    </row>
    <row r="228">
      <c r="A228" s="3"/>
      <c r="C228">
        <f>IF(B228="","",IFERROR(VLOOKUP(B228,Properties!$A$2:$D$21,4,FALSE),"not on Properties"))</f>
      </c>
      <c r="G228" s="4"/>
      <c r="H228" s="4"/>
      <c r="I228" s="4">
        <f>IF(COUNT(G228:H228)=0,"",SUM(G228:H228))</f>
      </c>
      <c r="J228" s="5"/>
      <c r="K228" s="4">
        <f>IF(G228="","",G228*IF(J228="",1,J228)*IF(AND(F228="Mortgage interest",C228="Residential",IFERROR(VLOOKUP(B228,Properties!$A$2:$F$21,6,FALSE),"")="No"),0,1))</f>
      </c>
      <c r="M228" s="6">
        <f>IF(B228="","",IF(ISNA(MATCH(B228,Properties!$A$2:$A$21,0)),"Property ref is not on the Properties tab",IF(AND(F228="Mortgage interest",C228="Residential",IFERROR(VLOOKUP(B228,Properties!$A$2:$F$21,6,FALSE),"")="No"),"Interest disallowed - this property has no RTB registration",IF(AND(F228="Mortgage interest",C228="Residential",IFERROR(VLOOKUP(B228,Properties!$A$2:$F$21,6,FALSE),"")=""),"Set the RTB registered column on Properties",IF(AND(F228="Pre-letting expenditure (S. 97A)",C228="Commercial"),"Pre-letting relief is residential only","")))))</f>
      </c>
    </row>
    <row r="229">
      <c r="A229" s="3"/>
      <c r="C229">
        <f>IF(B229="","",IFERROR(VLOOKUP(B229,Properties!$A$2:$D$21,4,FALSE),"not on Properties"))</f>
      </c>
      <c r="G229" s="4"/>
      <c r="H229" s="4"/>
      <c r="I229" s="4">
        <f>IF(COUNT(G229:H229)=0,"",SUM(G229:H229))</f>
      </c>
      <c r="J229" s="5"/>
      <c r="K229" s="4">
        <f>IF(G229="","",G229*IF(J229="",1,J229)*IF(AND(F229="Mortgage interest",C229="Residential",IFERROR(VLOOKUP(B229,Properties!$A$2:$F$21,6,FALSE),"")="No"),0,1))</f>
      </c>
      <c r="M229" s="6">
        <f>IF(B229="","",IF(ISNA(MATCH(B229,Properties!$A$2:$A$21,0)),"Property ref is not on the Properties tab",IF(AND(F229="Mortgage interest",C229="Residential",IFERROR(VLOOKUP(B229,Properties!$A$2:$F$21,6,FALSE),"")="No"),"Interest disallowed - this property has no RTB registration",IF(AND(F229="Mortgage interest",C229="Residential",IFERROR(VLOOKUP(B229,Properties!$A$2:$F$21,6,FALSE),"")=""),"Set the RTB registered column on Properties",IF(AND(F229="Pre-letting expenditure (S. 97A)",C229="Commercial"),"Pre-letting relief is residential only","")))))</f>
      </c>
    </row>
    <row r="230">
      <c r="A230" s="3"/>
      <c r="C230">
        <f>IF(B230="","",IFERROR(VLOOKUP(B230,Properties!$A$2:$D$21,4,FALSE),"not on Properties"))</f>
      </c>
      <c r="G230" s="4"/>
      <c r="H230" s="4"/>
      <c r="I230" s="4">
        <f>IF(COUNT(G230:H230)=0,"",SUM(G230:H230))</f>
      </c>
      <c r="J230" s="5"/>
      <c r="K230" s="4">
        <f>IF(G230="","",G230*IF(J230="",1,J230)*IF(AND(F230="Mortgage interest",C230="Residential",IFERROR(VLOOKUP(B230,Properties!$A$2:$F$21,6,FALSE),"")="No"),0,1))</f>
      </c>
      <c r="M230" s="6">
        <f>IF(B230="","",IF(ISNA(MATCH(B230,Properties!$A$2:$A$21,0)),"Property ref is not on the Properties tab",IF(AND(F230="Mortgage interest",C230="Residential",IFERROR(VLOOKUP(B230,Properties!$A$2:$F$21,6,FALSE),"")="No"),"Interest disallowed - this property has no RTB registration",IF(AND(F230="Mortgage interest",C230="Residential",IFERROR(VLOOKUP(B230,Properties!$A$2:$F$21,6,FALSE),"")=""),"Set the RTB registered column on Properties",IF(AND(F230="Pre-letting expenditure (S. 97A)",C230="Commercial"),"Pre-letting relief is residential only","")))))</f>
      </c>
    </row>
    <row r="231">
      <c r="A231" s="3"/>
      <c r="C231">
        <f>IF(B231="","",IFERROR(VLOOKUP(B231,Properties!$A$2:$D$21,4,FALSE),"not on Properties"))</f>
      </c>
      <c r="G231" s="4"/>
      <c r="H231" s="4"/>
      <c r="I231" s="4">
        <f>IF(COUNT(G231:H231)=0,"",SUM(G231:H231))</f>
      </c>
      <c r="J231" s="5"/>
      <c r="K231" s="4">
        <f>IF(G231="","",G231*IF(J231="",1,J231)*IF(AND(F231="Mortgage interest",C231="Residential",IFERROR(VLOOKUP(B231,Properties!$A$2:$F$21,6,FALSE),"")="No"),0,1))</f>
      </c>
      <c r="M231" s="6">
        <f>IF(B231="","",IF(ISNA(MATCH(B231,Properties!$A$2:$A$21,0)),"Property ref is not on the Properties tab",IF(AND(F231="Mortgage interest",C231="Residential",IFERROR(VLOOKUP(B231,Properties!$A$2:$F$21,6,FALSE),"")="No"),"Interest disallowed - this property has no RTB registration",IF(AND(F231="Mortgage interest",C231="Residential",IFERROR(VLOOKUP(B231,Properties!$A$2:$F$21,6,FALSE),"")=""),"Set the RTB registered column on Properties",IF(AND(F231="Pre-letting expenditure (S. 97A)",C231="Commercial"),"Pre-letting relief is residential only","")))))</f>
      </c>
    </row>
    <row r="232">
      <c r="A232" s="3"/>
      <c r="C232">
        <f>IF(B232="","",IFERROR(VLOOKUP(B232,Properties!$A$2:$D$21,4,FALSE),"not on Properties"))</f>
      </c>
      <c r="G232" s="4"/>
      <c r="H232" s="4"/>
      <c r="I232" s="4">
        <f>IF(COUNT(G232:H232)=0,"",SUM(G232:H232))</f>
      </c>
      <c r="J232" s="5"/>
      <c r="K232" s="4">
        <f>IF(G232="","",G232*IF(J232="",1,J232)*IF(AND(F232="Mortgage interest",C232="Residential",IFERROR(VLOOKUP(B232,Properties!$A$2:$F$21,6,FALSE),"")="No"),0,1))</f>
      </c>
      <c r="M232" s="6">
        <f>IF(B232="","",IF(ISNA(MATCH(B232,Properties!$A$2:$A$21,0)),"Property ref is not on the Properties tab",IF(AND(F232="Mortgage interest",C232="Residential",IFERROR(VLOOKUP(B232,Properties!$A$2:$F$21,6,FALSE),"")="No"),"Interest disallowed - this property has no RTB registration",IF(AND(F232="Mortgage interest",C232="Residential",IFERROR(VLOOKUP(B232,Properties!$A$2:$F$21,6,FALSE),"")=""),"Set the RTB registered column on Properties",IF(AND(F232="Pre-letting expenditure (S. 97A)",C232="Commercial"),"Pre-letting relief is residential only","")))))</f>
      </c>
    </row>
    <row r="233">
      <c r="A233" s="3"/>
      <c r="C233">
        <f>IF(B233="","",IFERROR(VLOOKUP(B233,Properties!$A$2:$D$21,4,FALSE),"not on Properties"))</f>
      </c>
      <c r="G233" s="4"/>
      <c r="H233" s="4"/>
      <c r="I233" s="4">
        <f>IF(COUNT(G233:H233)=0,"",SUM(G233:H233))</f>
      </c>
      <c r="J233" s="5"/>
      <c r="K233" s="4">
        <f>IF(G233="","",G233*IF(J233="",1,J233)*IF(AND(F233="Mortgage interest",C233="Residential",IFERROR(VLOOKUP(B233,Properties!$A$2:$F$21,6,FALSE),"")="No"),0,1))</f>
      </c>
      <c r="M233" s="6">
        <f>IF(B233="","",IF(ISNA(MATCH(B233,Properties!$A$2:$A$21,0)),"Property ref is not on the Properties tab",IF(AND(F233="Mortgage interest",C233="Residential",IFERROR(VLOOKUP(B233,Properties!$A$2:$F$21,6,FALSE),"")="No"),"Interest disallowed - this property has no RTB registration",IF(AND(F233="Mortgage interest",C233="Residential",IFERROR(VLOOKUP(B233,Properties!$A$2:$F$21,6,FALSE),"")=""),"Set the RTB registered column on Properties",IF(AND(F233="Pre-letting expenditure (S. 97A)",C233="Commercial"),"Pre-letting relief is residential only","")))))</f>
      </c>
    </row>
    <row r="234">
      <c r="A234" s="3"/>
      <c r="C234">
        <f>IF(B234="","",IFERROR(VLOOKUP(B234,Properties!$A$2:$D$21,4,FALSE),"not on Properties"))</f>
      </c>
      <c r="G234" s="4"/>
      <c r="H234" s="4"/>
      <c r="I234" s="4">
        <f>IF(COUNT(G234:H234)=0,"",SUM(G234:H234))</f>
      </c>
      <c r="J234" s="5"/>
      <c r="K234" s="4">
        <f>IF(G234="","",G234*IF(J234="",1,J234)*IF(AND(F234="Mortgage interest",C234="Residential",IFERROR(VLOOKUP(B234,Properties!$A$2:$F$21,6,FALSE),"")="No"),0,1))</f>
      </c>
      <c r="M234" s="6">
        <f>IF(B234="","",IF(ISNA(MATCH(B234,Properties!$A$2:$A$21,0)),"Property ref is not on the Properties tab",IF(AND(F234="Mortgage interest",C234="Residential",IFERROR(VLOOKUP(B234,Properties!$A$2:$F$21,6,FALSE),"")="No"),"Interest disallowed - this property has no RTB registration",IF(AND(F234="Mortgage interest",C234="Residential",IFERROR(VLOOKUP(B234,Properties!$A$2:$F$21,6,FALSE),"")=""),"Set the RTB registered column on Properties",IF(AND(F234="Pre-letting expenditure (S. 97A)",C234="Commercial"),"Pre-letting relief is residential only","")))))</f>
      </c>
    </row>
    <row r="235">
      <c r="A235" s="3"/>
      <c r="C235">
        <f>IF(B235="","",IFERROR(VLOOKUP(B235,Properties!$A$2:$D$21,4,FALSE),"not on Properties"))</f>
      </c>
      <c r="G235" s="4"/>
      <c r="H235" s="4"/>
      <c r="I235" s="4">
        <f>IF(COUNT(G235:H235)=0,"",SUM(G235:H235))</f>
      </c>
      <c r="J235" s="5"/>
      <c r="K235" s="4">
        <f>IF(G235="","",G235*IF(J235="",1,J235)*IF(AND(F235="Mortgage interest",C235="Residential",IFERROR(VLOOKUP(B235,Properties!$A$2:$F$21,6,FALSE),"")="No"),0,1))</f>
      </c>
      <c r="M235" s="6">
        <f>IF(B235="","",IF(ISNA(MATCH(B235,Properties!$A$2:$A$21,0)),"Property ref is not on the Properties tab",IF(AND(F235="Mortgage interest",C235="Residential",IFERROR(VLOOKUP(B235,Properties!$A$2:$F$21,6,FALSE),"")="No"),"Interest disallowed - this property has no RTB registration",IF(AND(F235="Mortgage interest",C235="Residential",IFERROR(VLOOKUP(B235,Properties!$A$2:$F$21,6,FALSE),"")=""),"Set the RTB registered column on Properties",IF(AND(F235="Pre-letting expenditure (S. 97A)",C235="Commercial"),"Pre-letting relief is residential only","")))))</f>
      </c>
    </row>
    <row r="236">
      <c r="A236" s="3"/>
      <c r="C236">
        <f>IF(B236="","",IFERROR(VLOOKUP(B236,Properties!$A$2:$D$21,4,FALSE),"not on Properties"))</f>
      </c>
      <c r="G236" s="4"/>
      <c r="H236" s="4"/>
      <c r="I236" s="4">
        <f>IF(COUNT(G236:H236)=0,"",SUM(G236:H236))</f>
      </c>
      <c r="J236" s="5"/>
      <c r="K236" s="4">
        <f>IF(G236="","",G236*IF(J236="",1,J236)*IF(AND(F236="Mortgage interest",C236="Residential",IFERROR(VLOOKUP(B236,Properties!$A$2:$F$21,6,FALSE),"")="No"),0,1))</f>
      </c>
      <c r="M236" s="6">
        <f>IF(B236="","",IF(ISNA(MATCH(B236,Properties!$A$2:$A$21,0)),"Property ref is not on the Properties tab",IF(AND(F236="Mortgage interest",C236="Residential",IFERROR(VLOOKUP(B236,Properties!$A$2:$F$21,6,FALSE),"")="No"),"Interest disallowed - this property has no RTB registration",IF(AND(F236="Mortgage interest",C236="Residential",IFERROR(VLOOKUP(B236,Properties!$A$2:$F$21,6,FALSE),"")=""),"Set the RTB registered column on Properties",IF(AND(F236="Pre-letting expenditure (S. 97A)",C236="Commercial"),"Pre-letting relief is residential only","")))))</f>
      </c>
    </row>
    <row r="237">
      <c r="A237" s="3"/>
      <c r="C237">
        <f>IF(B237="","",IFERROR(VLOOKUP(B237,Properties!$A$2:$D$21,4,FALSE),"not on Properties"))</f>
      </c>
      <c r="G237" s="4"/>
      <c r="H237" s="4"/>
      <c r="I237" s="4">
        <f>IF(COUNT(G237:H237)=0,"",SUM(G237:H237))</f>
      </c>
      <c r="J237" s="5"/>
      <c r="K237" s="4">
        <f>IF(G237="","",G237*IF(J237="",1,J237)*IF(AND(F237="Mortgage interest",C237="Residential",IFERROR(VLOOKUP(B237,Properties!$A$2:$F$21,6,FALSE),"")="No"),0,1))</f>
      </c>
      <c r="M237" s="6">
        <f>IF(B237="","",IF(ISNA(MATCH(B237,Properties!$A$2:$A$21,0)),"Property ref is not on the Properties tab",IF(AND(F237="Mortgage interest",C237="Residential",IFERROR(VLOOKUP(B237,Properties!$A$2:$F$21,6,FALSE),"")="No"),"Interest disallowed - this property has no RTB registration",IF(AND(F237="Mortgage interest",C237="Residential",IFERROR(VLOOKUP(B237,Properties!$A$2:$F$21,6,FALSE),"")=""),"Set the RTB registered column on Properties",IF(AND(F237="Pre-letting expenditure (S. 97A)",C237="Commercial"),"Pre-letting relief is residential only","")))))</f>
      </c>
    </row>
    <row r="238">
      <c r="A238" s="3"/>
      <c r="C238">
        <f>IF(B238="","",IFERROR(VLOOKUP(B238,Properties!$A$2:$D$21,4,FALSE),"not on Properties"))</f>
      </c>
      <c r="G238" s="4"/>
      <c r="H238" s="4"/>
      <c r="I238" s="4">
        <f>IF(COUNT(G238:H238)=0,"",SUM(G238:H238))</f>
      </c>
      <c r="J238" s="5"/>
      <c r="K238" s="4">
        <f>IF(G238="","",G238*IF(J238="",1,J238)*IF(AND(F238="Mortgage interest",C238="Residential",IFERROR(VLOOKUP(B238,Properties!$A$2:$F$21,6,FALSE),"")="No"),0,1))</f>
      </c>
      <c r="M238" s="6">
        <f>IF(B238="","",IF(ISNA(MATCH(B238,Properties!$A$2:$A$21,0)),"Property ref is not on the Properties tab",IF(AND(F238="Mortgage interest",C238="Residential",IFERROR(VLOOKUP(B238,Properties!$A$2:$F$21,6,FALSE),"")="No"),"Interest disallowed - this property has no RTB registration",IF(AND(F238="Mortgage interest",C238="Residential",IFERROR(VLOOKUP(B238,Properties!$A$2:$F$21,6,FALSE),"")=""),"Set the RTB registered column on Properties",IF(AND(F238="Pre-letting expenditure (S. 97A)",C238="Commercial"),"Pre-letting relief is residential only","")))))</f>
      </c>
    </row>
    <row r="239">
      <c r="A239" s="3"/>
      <c r="C239">
        <f>IF(B239="","",IFERROR(VLOOKUP(B239,Properties!$A$2:$D$21,4,FALSE),"not on Properties"))</f>
      </c>
      <c r="G239" s="4"/>
      <c r="H239" s="4"/>
      <c r="I239" s="4">
        <f>IF(COUNT(G239:H239)=0,"",SUM(G239:H239))</f>
      </c>
      <c r="J239" s="5"/>
      <c r="K239" s="4">
        <f>IF(G239="","",G239*IF(J239="",1,J239)*IF(AND(F239="Mortgage interest",C239="Residential",IFERROR(VLOOKUP(B239,Properties!$A$2:$F$21,6,FALSE),"")="No"),0,1))</f>
      </c>
      <c r="M239" s="6">
        <f>IF(B239="","",IF(ISNA(MATCH(B239,Properties!$A$2:$A$21,0)),"Property ref is not on the Properties tab",IF(AND(F239="Mortgage interest",C239="Residential",IFERROR(VLOOKUP(B239,Properties!$A$2:$F$21,6,FALSE),"")="No"),"Interest disallowed - this property has no RTB registration",IF(AND(F239="Mortgage interest",C239="Residential",IFERROR(VLOOKUP(B239,Properties!$A$2:$F$21,6,FALSE),"")=""),"Set the RTB registered column on Properties",IF(AND(F239="Pre-letting expenditure (S. 97A)",C239="Commercial"),"Pre-letting relief is residential only","")))))</f>
      </c>
    </row>
    <row r="240">
      <c r="A240" s="3"/>
      <c r="C240">
        <f>IF(B240="","",IFERROR(VLOOKUP(B240,Properties!$A$2:$D$21,4,FALSE),"not on Properties"))</f>
      </c>
      <c r="G240" s="4"/>
      <c r="H240" s="4"/>
      <c r="I240" s="4">
        <f>IF(COUNT(G240:H240)=0,"",SUM(G240:H240))</f>
      </c>
      <c r="J240" s="5"/>
      <c r="K240" s="4">
        <f>IF(G240="","",G240*IF(J240="",1,J240)*IF(AND(F240="Mortgage interest",C240="Residential",IFERROR(VLOOKUP(B240,Properties!$A$2:$F$21,6,FALSE),"")="No"),0,1))</f>
      </c>
      <c r="M240" s="6">
        <f>IF(B240="","",IF(ISNA(MATCH(B240,Properties!$A$2:$A$21,0)),"Property ref is not on the Properties tab",IF(AND(F240="Mortgage interest",C240="Residential",IFERROR(VLOOKUP(B240,Properties!$A$2:$F$21,6,FALSE),"")="No"),"Interest disallowed - this property has no RTB registration",IF(AND(F240="Mortgage interest",C240="Residential",IFERROR(VLOOKUP(B240,Properties!$A$2:$F$21,6,FALSE),"")=""),"Set the RTB registered column on Properties",IF(AND(F240="Pre-letting expenditure (S. 97A)",C240="Commercial"),"Pre-letting relief is residential only","")))))</f>
      </c>
    </row>
    <row r="241">
      <c r="A241" s="3"/>
      <c r="C241">
        <f>IF(B241="","",IFERROR(VLOOKUP(B241,Properties!$A$2:$D$21,4,FALSE),"not on Properties"))</f>
      </c>
      <c r="G241" s="4"/>
      <c r="H241" s="4"/>
      <c r="I241" s="4">
        <f>IF(COUNT(G241:H241)=0,"",SUM(G241:H241))</f>
      </c>
      <c r="J241" s="5"/>
      <c r="K241" s="4">
        <f>IF(G241="","",G241*IF(J241="",1,J241)*IF(AND(F241="Mortgage interest",C241="Residential",IFERROR(VLOOKUP(B241,Properties!$A$2:$F$21,6,FALSE),"")="No"),0,1))</f>
      </c>
      <c r="M241" s="6">
        <f>IF(B241="","",IF(ISNA(MATCH(B241,Properties!$A$2:$A$21,0)),"Property ref is not on the Properties tab",IF(AND(F241="Mortgage interest",C241="Residential",IFERROR(VLOOKUP(B241,Properties!$A$2:$F$21,6,FALSE),"")="No"),"Interest disallowed - this property has no RTB registration",IF(AND(F241="Mortgage interest",C241="Residential",IFERROR(VLOOKUP(B241,Properties!$A$2:$F$21,6,FALSE),"")=""),"Set the RTB registered column on Properties",IF(AND(F241="Pre-letting expenditure (S. 97A)",C241="Commercial"),"Pre-letting relief is residential only","")))))</f>
      </c>
    </row>
    <row r="242">
      <c r="A242" s="3"/>
      <c r="C242">
        <f>IF(B242="","",IFERROR(VLOOKUP(B242,Properties!$A$2:$D$21,4,FALSE),"not on Properties"))</f>
      </c>
      <c r="G242" s="4"/>
      <c r="H242" s="4"/>
      <c r="I242" s="4">
        <f>IF(COUNT(G242:H242)=0,"",SUM(G242:H242))</f>
      </c>
      <c r="J242" s="5"/>
      <c r="K242" s="4">
        <f>IF(G242="","",G242*IF(J242="",1,J242)*IF(AND(F242="Mortgage interest",C242="Residential",IFERROR(VLOOKUP(B242,Properties!$A$2:$F$21,6,FALSE),"")="No"),0,1))</f>
      </c>
      <c r="M242" s="6">
        <f>IF(B242="","",IF(ISNA(MATCH(B242,Properties!$A$2:$A$21,0)),"Property ref is not on the Properties tab",IF(AND(F242="Mortgage interest",C242="Residential",IFERROR(VLOOKUP(B242,Properties!$A$2:$F$21,6,FALSE),"")="No"),"Interest disallowed - this property has no RTB registration",IF(AND(F242="Mortgage interest",C242="Residential",IFERROR(VLOOKUP(B242,Properties!$A$2:$F$21,6,FALSE),"")=""),"Set the RTB registered column on Properties",IF(AND(F242="Pre-letting expenditure (S. 97A)",C242="Commercial"),"Pre-letting relief is residential only","")))))</f>
      </c>
    </row>
    <row r="243">
      <c r="A243" s="3"/>
      <c r="C243">
        <f>IF(B243="","",IFERROR(VLOOKUP(B243,Properties!$A$2:$D$21,4,FALSE),"not on Properties"))</f>
      </c>
      <c r="G243" s="4"/>
      <c r="H243" s="4"/>
      <c r="I243" s="4">
        <f>IF(COUNT(G243:H243)=0,"",SUM(G243:H243))</f>
      </c>
      <c r="J243" s="5"/>
      <c r="K243" s="4">
        <f>IF(G243="","",G243*IF(J243="",1,J243)*IF(AND(F243="Mortgage interest",C243="Residential",IFERROR(VLOOKUP(B243,Properties!$A$2:$F$21,6,FALSE),"")="No"),0,1))</f>
      </c>
      <c r="M243" s="6">
        <f>IF(B243="","",IF(ISNA(MATCH(B243,Properties!$A$2:$A$21,0)),"Property ref is not on the Properties tab",IF(AND(F243="Mortgage interest",C243="Residential",IFERROR(VLOOKUP(B243,Properties!$A$2:$F$21,6,FALSE),"")="No"),"Interest disallowed - this property has no RTB registration",IF(AND(F243="Mortgage interest",C243="Residential",IFERROR(VLOOKUP(B243,Properties!$A$2:$F$21,6,FALSE),"")=""),"Set the RTB registered column on Properties",IF(AND(F243="Pre-letting expenditure (S. 97A)",C243="Commercial"),"Pre-letting relief is residential only","")))))</f>
      </c>
    </row>
    <row r="244">
      <c r="A244" s="3"/>
      <c r="C244">
        <f>IF(B244="","",IFERROR(VLOOKUP(B244,Properties!$A$2:$D$21,4,FALSE),"not on Properties"))</f>
      </c>
      <c r="G244" s="4"/>
      <c r="H244" s="4"/>
      <c r="I244" s="4">
        <f>IF(COUNT(G244:H244)=0,"",SUM(G244:H244))</f>
      </c>
      <c r="J244" s="5"/>
      <c r="K244" s="4">
        <f>IF(G244="","",G244*IF(J244="",1,J244)*IF(AND(F244="Mortgage interest",C244="Residential",IFERROR(VLOOKUP(B244,Properties!$A$2:$F$21,6,FALSE),"")="No"),0,1))</f>
      </c>
      <c r="M244" s="6">
        <f>IF(B244="","",IF(ISNA(MATCH(B244,Properties!$A$2:$A$21,0)),"Property ref is not on the Properties tab",IF(AND(F244="Mortgage interest",C244="Residential",IFERROR(VLOOKUP(B244,Properties!$A$2:$F$21,6,FALSE),"")="No"),"Interest disallowed - this property has no RTB registration",IF(AND(F244="Mortgage interest",C244="Residential",IFERROR(VLOOKUP(B244,Properties!$A$2:$F$21,6,FALSE),"")=""),"Set the RTB registered column on Properties",IF(AND(F244="Pre-letting expenditure (S. 97A)",C244="Commercial"),"Pre-letting relief is residential only","")))))</f>
      </c>
    </row>
    <row r="245">
      <c r="A245" s="3"/>
      <c r="C245">
        <f>IF(B245="","",IFERROR(VLOOKUP(B245,Properties!$A$2:$D$21,4,FALSE),"not on Properties"))</f>
      </c>
      <c r="G245" s="4"/>
      <c r="H245" s="4"/>
      <c r="I245" s="4">
        <f>IF(COUNT(G245:H245)=0,"",SUM(G245:H245))</f>
      </c>
      <c r="J245" s="5"/>
      <c r="K245" s="4">
        <f>IF(G245="","",G245*IF(J245="",1,J245)*IF(AND(F245="Mortgage interest",C245="Residential",IFERROR(VLOOKUP(B245,Properties!$A$2:$F$21,6,FALSE),"")="No"),0,1))</f>
      </c>
      <c r="M245" s="6">
        <f>IF(B245="","",IF(ISNA(MATCH(B245,Properties!$A$2:$A$21,0)),"Property ref is not on the Properties tab",IF(AND(F245="Mortgage interest",C245="Residential",IFERROR(VLOOKUP(B245,Properties!$A$2:$F$21,6,FALSE),"")="No"),"Interest disallowed - this property has no RTB registration",IF(AND(F245="Mortgage interest",C245="Residential",IFERROR(VLOOKUP(B245,Properties!$A$2:$F$21,6,FALSE),"")=""),"Set the RTB registered column on Properties",IF(AND(F245="Pre-letting expenditure (S. 97A)",C245="Commercial"),"Pre-letting relief is residential only","")))))</f>
      </c>
    </row>
    <row r="246">
      <c r="A246" s="3"/>
      <c r="C246">
        <f>IF(B246="","",IFERROR(VLOOKUP(B246,Properties!$A$2:$D$21,4,FALSE),"not on Properties"))</f>
      </c>
      <c r="G246" s="4"/>
      <c r="H246" s="4"/>
      <c r="I246" s="4">
        <f>IF(COUNT(G246:H246)=0,"",SUM(G246:H246))</f>
      </c>
      <c r="J246" s="5"/>
      <c r="K246" s="4">
        <f>IF(G246="","",G246*IF(J246="",1,J246)*IF(AND(F246="Mortgage interest",C246="Residential",IFERROR(VLOOKUP(B246,Properties!$A$2:$F$21,6,FALSE),"")="No"),0,1))</f>
      </c>
      <c r="M246" s="6">
        <f>IF(B246="","",IF(ISNA(MATCH(B246,Properties!$A$2:$A$21,0)),"Property ref is not on the Properties tab",IF(AND(F246="Mortgage interest",C246="Residential",IFERROR(VLOOKUP(B246,Properties!$A$2:$F$21,6,FALSE),"")="No"),"Interest disallowed - this property has no RTB registration",IF(AND(F246="Mortgage interest",C246="Residential",IFERROR(VLOOKUP(B246,Properties!$A$2:$F$21,6,FALSE),"")=""),"Set the RTB registered column on Properties",IF(AND(F246="Pre-letting expenditure (S. 97A)",C246="Commercial"),"Pre-letting relief is residential only","")))))</f>
      </c>
    </row>
    <row r="247">
      <c r="A247" s="3"/>
      <c r="C247">
        <f>IF(B247="","",IFERROR(VLOOKUP(B247,Properties!$A$2:$D$21,4,FALSE),"not on Properties"))</f>
      </c>
      <c r="G247" s="4"/>
      <c r="H247" s="4"/>
      <c r="I247" s="4">
        <f>IF(COUNT(G247:H247)=0,"",SUM(G247:H247))</f>
      </c>
      <c r="J247" s="5"/>
      <c r="K247" s="4">
        <f>IF(G247="","",G247*IF(J247="",1,J247)*IF(AND(F247="Mortgage interest",C247="Residential",IFERROR(VLOOKUP(B247,Properties!$A$2:$F$21,6,FALSE),"")="No"),0,1))</f>
      </c>
      <c r="M247" s="6">
        <f>IF(B247="","",IF(ISNA(MATCH(B247,Properties!$A$2:$A$21,0)),"Property ref is not on the Properties tab",IF(AND(F247="Mortgage interest",C247="Residential",IFERROR(VLOOKUP(B247,Properties!$A$2:$F$21,6,FALSE),"")="No"),"Interest disallowed - this property has no RTB registration",IF(AND(F247="Mortgage interest",C247="Residential",IFERROR(VLOOKUP(B247,Properties!$A$2:$F$21,6,FALSE),"")=""),"Set the RTB registered column on Properties",IF(AND(F247="Pre-letting expenditure (S. 97A)",C247="Commercial"),"Pre-letting relief is residential only","")))))</f>
      </c>
    </row>
    <row r="248">
      <c r="A248" s="3"/>
      <c r="C248">
        <f>IF(B248="","",IFERROR(VLOOKUP(B248,Properties!$A$2:$D$21,4,FALSE),"not on Properties"))</f>
      </c>
      <c r="G248" s="4"/>
      <c r="H248" s="4"/>
      <c r="I248" s="4">
        <f>IF(COUNT(G248:H248)=0,"",SUM(G248:H248))</f>
      </c>
      <c r="J248" s="5"/>
      <c r="K248" s="4">
        <f>IF(G248="","",G248*IF(J248="",1,J248)*IF(AND(F248="Mortgage interest",C248="Residential",IFERROR(VLOOKUP(B248,Properties!$A$2:$F$21,6,FALSE),"")="No"),0,1))</f>
      </c>
      <c r="M248" s="6">
        <f>IF(B248="","",IF(ISNA(MATCH(B248,Properties!$A$2:$A$21,0)),"Property ref is not on the Properties tab",IF(AND(F248="Mortgage interest",C248="Residential",IFERROR(VLOOKUP(B248,Properties!$A$2:$F$21,6,FALSE),"")="No"),"Interest disallowed - this property has no RTB registration",IF(AND(F248="Mortgage interest",C248="Residential",IFERROR(VLOOKUP(B248,Properties!$A$2:$F$21,6,FALSE),"")=""),"Set the RTB registered column on Properties",IF(AND(F248="Pre-letting expenditure (S. 97A)",C248="Commercial"),"Pre-letting relief is residential only","")))))</f>
      </c>
    </row>
    <row r="249">
      <c r="A249" s="3"/>
      <c r="C249">
        <f>IF(B249="","",IFERROR(VLOOKUP(B249,Properties!$A$2:$D$21,4,FALSE),"not on Properties"))</f>
      </c>
      <c r="G249" s="4"/>
      <c r="H249" s="4"/>
      <c r="I249" s="4">
        <f>IF(COUNT(G249:H249)=0,"",SUM(G249:H249))</f>
      </c>
      <c r="J249" s="5"/>
      <c r="K249" s="4">
        <f>IF(G249="","",G249*IF(J249="",1,J249)*IF(AND(F249="Mortgage interest",C249="Residential",IFERROR(VLOOKUP(B249,Properties!$A$2:$F$21,6,FALSE),"")="No"),0,1))</f>
      </c>
      <c r="M249" s="6">
        <f>IF(B249="","",IF(ISNA(MATCH(B249,Properties!$A$2:$A$21,0)),"Property ref is not on the Properties tab",IF(AND(F249="Mortgage interest",C249="Residential",IFERROR(VLOOKUP(B249,Properties!$A$2:$F$21,6,FALSE),"")="No"),"Interest disallowed - this property has no RTB registration",IF(AND(F249="Mortgage interest",C249="Residential",IFERROR(VLOOKUP(B249,Properties!$A$2:$F$21,6,FALSE),"")=""),"Set the RTB registered column on Properties",IF(AND(F249="Pre-letting expenditure (S. 97A)",C249="Commercial"),"Pre-letting relief is residential only","")))))</f>
      </c>
    </row>
    <row r="250">
      <c r="A250" s="3"/>
      <c r="C250">
        <f>IF(B250="","",IFERROR(VLOOKUP(B250,Properties!$A$2:$D$21,4,FALSE),"not on Properties"))</f>
      </c>
      <c r="G250" s="4"/>
      <c r="H250" s="4"/>
      <c r="I250" s="4">
        <f>IF(COUNT(G250:H250)=0,"",SUM(G250:H250))</f>
      </c>
      <c r="J250" s="5"/>
      <c r="K250" s="4">
        <f>IF(G250="","",G250*IF(J250="",1,J250)*IF(AND(F250="Mortgage interest",C250="Residential",IFERROR(VLOOKUP(B250,Properties!$A$2:$F$21,6,FALSE),"")="No"),0,1))</f>
      </c>
      <c r="M250" s="6">
        <f>IF(B250="","",IF(ISNA(MATCH(B250,Properties!$A$2:$A$21,0)),"Property ref is not on the Properties tab",IF(AND(F250="Mortgage interest",C250="Residential",IFERROR(VLOOKUP(B250,Properties!$A$2:$F$21,6,FALSE),"")="No"),"Interest disallowed - this property has no RTB registration",IF(AND(F250="Mortgage interest",C250="Residential",IFERROR(VLOOKUP(B250,Properties!$A$2:$F$21,6,FALSE),"")=""),"Set the RTB registered column on Properties",IF(AND(F250="Pre-letting expenditure (S. 97A)",C250="Commercial"),"Pre-letting relief is residential only","")))))</f>
      </c>
    </row>
    <row r="251">
      <c r="A251" s="3"/>
      <c r="C251">
        <f>IF(B251="","",IFERROR(VLOOKUP(B251,Properties!$A$2:$D$21,4,FALSE),"not on Properties"))</f>
      </c>
      <c r="G251" s="4"/>
      <c r="H251" s="4"/>
      <c r="I251" s="4">
        <f>IF(COUNT(G251:H251)=0,"",SUM(G251:H251))</f>
      </c>
      <c r="J251" s="5"/>
      <c r="K251" s="4">
        <f>IF(G251="","",G251*IF(J251="",1,J251)*IF(AND(F251="Mortgage interest",C251="Residential",IFERROR(VLOOKUP(B251,Properties!$A$2:$F$21,6,FALSE),"")="No"),0,1))</f>
      </c>
      <c r="M251" s="6">
        <f>IF(B251="","",IF(ISNA(MATCH(B251,Properties!$A$2:$A$21,0)),"Property ref is not on the Properties tab",IF(AND(F251="Mortgage interest",C251="Residential",IFERROR(VLOOKUP(B251,Properties!$A$2:$F$21,6,FALSE),"")="No"),"Interest disallowed - this property has no RTB registration",IF(AND(F251="Mortgage interest",C251="Residential",IFERROR(VLOOKUP(B251,Properties!$A$2:$F$21,6,FALSE),"")=""),"Set the RTB registered column on Properties",IF(AND(F251="Pre-letting expenditure (S. 97A)",C251="Commercial"),"Pre-letting relief is residential only","")))))</f>
      </c>
    </row>
    <row r="252">
      <c r="A252" s="3"/>
      <c r="C252">
        <f>IF(B252="","",IFERROR(VLOOKUP(B252,Properties!$A$2:$D$21,4,FALSE),"not on Properties"))</f>
      </c>
      <c r="G252" s="4"/>
      <c r="H252" s="4"/>
      <c r="I252" s="4">
        <f>IF(COUNT(G252:H252)=0,"",SUM(G252:H252))</f>
      </c>
      <c r="J252" s="5"/>
      <c r="K252" s="4">
        <f>IF(G252="","",G252*IF(J252="",1,J252)*IF(AND(F252="Mortgage interest",C252="Residential",IFERROR(VLOOKUP(B252,Properties!$A$2:$F$21,6,FALSE),"")="No"),0,1))</f>
      </c>
      <c r="M252" s="6">
        <f>IF(B252="","",IF(ISNA(MATCH(B252,Properties!$A$2:$A$21,0)),"Property ref is not on the Properties tab",IF(AND(F252="Mortgage interest",C252="Residential",IFERROR(VLOOKUP(B252,Properties!$A$2:$F$21,6,FALSE),"")="No"),"Interest disallowed - this property has no RTB registration",IF(AND(F252="Mortgage interest",C252="Residential",IFERROR(VLOOKUP(B252,Properties!$A$2:$F$21,6,FALSE),"")=""),"Set the RTB registered column on Properties",IF(AND(F252="Pre-letting expenditure (S. 97A)",C252="Commercial"),"Pre-letting relief is residential only","")))))</f>
      </c>
    </row>
    <row r="253">
      <c r="A253" s="3"/>
      <c r="C253">
        <f>IF(B253="","",IFERROR(VLOOKUP(B253,Properties!$A$2:$D$21,4,FALSE),"not on Properties"))</f>
      </c>
      <c r="G253" s="4"/>
      <c r="H253" s="4"/>
      <c r="I253" s="4">
        <f>IF(COUNT(G253:H253)=0,"",SUM(G253:H253))</f>
      </c>
      <c r="J253" s="5"/>
      <c r="K253" s="4">
        <f>IF(G253="","",G253*IF(J253="",1,J253)*IF(AND(F253="Mortgage interest",C253="Residential",IFERROR(VLOOKUP(B253,Properties!$A$2:$F$21,6,FALSE),"")="No"),0,1))</f>
      </c>
      <c r="M253" s="6">
        <f>IF(B253="","",IF(ISNA(MATCH(B253,Properties!$A$2:$A$21,0)),"Property ref is not on the Properties tab",IF(AND(F253="Mortgage interest",C253="Residential",IFERROR(VLOOKUP(B253,Properties!$A$2:$F$21,6,FALSE),"")="No"),"Interest disallowed - this property has no RTB registration",IF(AND(F253="Mortgage interest",C253="Residential",IFERROR(VLOOKUP(B253,Properties!$A$2:$F$21,6,FALSE),"")=""),"Set the RTB registered column on Properties",IF(AND(F253="Pre-letting expenditure (S. 97A)",C253="Commercial"),"Pre-letting relief is residential only","")))))</f>
      </c>
    </row>
    <row r="254">
      <c r="A254" s="3"/>
      <c r="C254">
        <f>IF(B254="","",IFERROR(VLOOKUP(B254,Properties!$A$2:$D$21,4,FALSE),"not on Properties"))</f>
      </c>
      <c r="G254" s="4"/>
      <c r="H254" s="4"/>
      <c r="I254" s="4">
        <f>IF(COUNT(G254:H254)=0,"",SUM(G254:H254))</f>
      </c>
      <c r="J254" s="5"/>
      <c r="K254" s="4">
        <f>IF(G254="","",G254*IF(J254="",1,J254)*IF(AND(F254="Mortgage interest",C254="Residential",IFERROR(VLOOKUP(B254,Properties!$A$2:$F$21,6,FALSE),"")="No"),0,1))</f>
      </c>
      <c r="M254" s="6">
        <f>IF(B254="","",IF(ISNA(MATCH(B254,Properties!$A$2:$A$21,0)),"Property ref is not on the Properties tab",IF(AND(F254="Mortgage interest",C254="Residential",IFERROR(VLOOKUP(B254,Properties!$A$2:$F$21,6,FALSE),"")="No"),"Interest disallowed - this property has no RTB registration",IF(AND(F254="Mortgage interest",C254="Residential",IFERROR(VLOOKUP(B254,Properties!$A$2:$F$21,6,FALSE),"")=""),"Set the RTB registered column on Properties",IF(AND(F254="Pre-letting expenditure (S. 97A)",C254="Commercial"),"Pre-letting relief is residential only","")))))</f>
      </c>
    </row>
    <row r="255">
      <c r="A255" s="3"/>
      <c r="C255">
        <f>IF(B255="","",IFERROR(VLOOKUP(B255,Properties!$A$2:$D$21,4,FALSE),"not on Properties"))</f>
      </c>
      <c r="G255" s="4"/>
      <c r="H255" s="4"/>
      <c r="I255" s="4">
        <f>IF(COUNT(G255:H255)=0,"",SUM(G255:H255))</f>
      </c>
      <c r="J255" s="5"/>
      <c r="K255" s="4">
        <f>IF(G255="","",G255*IF(J255="",1,J255)*IF(AND(F255="Mortgage interest",C255="Residential",IFERROR(VLOOKUP(B255,Properties!$A$2:$F$21,6,FALSE),"")="No"),0,1))</f>
      </c>
      <c r="M255" s="6">
        <f>IF(B255="","",IF(ISNA(MATCH(B255,Properties!$A$2:$A$21,0)),"Property ref is not on the Properties tab",IF(AND(F255="Mortgage interest",C255="Residential",IFERROR(VLOOKUP(B255,Properties!$A$2:$F$21,6,FALSE),"")="No"),"Interest disallowed - this property has no RTB registration",IF(AND(F255="Mortgage interest",C255="Residential",IFERROR(VLOOKUP(B255,Properties!$A$2:$F$21,6,FALSE),"")=""),"Set the RTB registered column on Properties",IF(AND(F255="Pre-letting expenditure (S. 97A)",C255="Commercial"),"Pre-letting relief is residential only","")))))</f>
      </c>
    </row>
    <row r="256">
      <c r="A256" s="3"/>
      <c r="C256">
        <f>IF(B256="","",IFERROR(VLOOKUP(B256,Properties!$A$2:$D$21,4,FALSE),"not on Properties"))</f>
      </c>
      <c r="G256" s="4"/>
      <c r="H256" s="4"/>
      <c r="I256" s="4">
        <f>IF(COUNT(G256:H256)=0,"",SUM(G256:H256))</f>
      </c>
      <c r="J256" s="5"/>
      <c r="K256" s="4">
        <f>IF(G256="","",G256*IF(J256="",1,J256)*IF(AND(F256="Mortgage interest",C256="Residential",IFERROR(VLOOKUP(B256,Properties!$A$2:$F$21,6,FALSE),"")="No"),0,1))</f>
      </c>
      <c r="M256" s="6">
        <f>IF(B256="","",IF(ISNA(MATCH(B256,Properties!$A$2:$A$21,0)),"Property ref is not on the Properties tab",IF(AND(F256="Mortgage interest",C256="Residential",IFERROR(VLOOKUP(B256,Properties!$A$2:$F$21,6,FALSE),"")="No"),"Interest disallowed - this property has no RTB registration",IF(AND(F256="Mortgage interest",C256="Residential",IFERROR(VLOOKUP(B256,Properties!$A$2:$F$21,6,FALSE),"")=""),"Set the RTB registered column on Properties",IF(AND(F256="Pre-letting expenditure (S. 97A)",C256="Commercial"),"Pre-letting relief is residential only","")))))</f>
      </c>
    </row>
    <row r="257">
      <c r="A257" s="3"/>
      <c r="C257">
        <f>IF(B257="","",IFERROR(VLOOKUP(B257,Properties!$A$2:$D$21,4,FALSE),"not on Properties"))</f>
      </c>
      <c r="G257" s="4"/>
      <c r="H257" s="4"/>
      <c r="I257" s="4">
        <f>IF(COUNT(G257:H257)=0,"",SUM(G257:H257))</f>
      </c>
      <c r="J257" s="5"/>
      <c r="K257" s="4">
        <f>IF(G257="","",G257*IF(J257="",1,J257)*IF(AND(F257="Mortgage interest",C257="Residential",IFERROR(VLOOKUP(B257,Properties!$A$2:$F$21,6,FALSE),"")="No"),0,1))</f>
      </c>
      <c r="M257" s="6">
        <f>IF(B257="","",IF(ISNA(MATCH(B257,Properties!$A$2:$A$21,0)),"Property ref is not on the Properties tab",IF(AND(F257="Mortgage interest",C257="Residential",IFERROR(VLOOKUP(B257,Properties!$A$2:$F$21,6,FALSE),"")="No"),"Interest disallowed - this property has no RTB registration",IF(AND(F257="Mortgage interest",C257="Residential",IFERROR(VLOOKUP(B257,Properties!$A$2:$F$21,6,FALSE),"")=""),"Set the RTB registered column on Properties",IF(AND(F257="Pre-letting expenditure (S. 97A)",C257="Commercial"),"Pre-letting relief is residential only","")))))</f>
      </c>
    </row>
    <row r="258">
      <c r="A258" s="3"/>
      <c r="C258">
        <f>IF(B258="","",IFERROR(VLOOKUP(B258,Properties!$A$2:$D$21,4,FALSE),"not on Properties"))</f>
      </c>
      <c r="G258" s="4"/>
      <c r="H258" s="4"/>
      <c r="I258" s="4">
        <f>IF(COUNT(G258:H258)=0,"",SUM(G258:H258))</f>
      </c>
      <c r="J258" s="5"/>
      <c r="K258" s="4">
        <f>IF(G258="","",G258*IF(J258="",1,J258)*IF(AND(F258="Mortgage interest",C258="Residential",IFERROR(VLOOKUP(B258,Properties!$A$2:$F$21,6,FALSE),"")="No"),0,1))</f>
      </c>
      <c r="M258" s="6">
        <f>IF(B258="","",IF(ISNA(MATCH(B258,Properties!$A$2:$A$21,0)),"Property ref is not on the Properties tab",IF(AND(F258="Mortgage interest",C258="Residential",IFERROR(VLOOKUP(B258,Properties!$A$2:$F$21,6,FALSE),"")="No"),"Interest disallowed - this property has no RTB registration",IF(AND(F258="Mortgage interest",C258="Residential",IFERROR(VLOOKUP(B258,Properties!$A$2:$F$21,6,FALSE),"")=""),"Set the RTB registered column on Properties",IF(AND(F258="Pre-letting expenditure (S. 97A)",C258="Commercial"),"Pre-letting relief is residential only","")))))</f>
      </c>
    </row>
    <row r="259">
      <c r="A259" s="3"/>
      <c r="C259">
        <f>IF(B259="","",IFERROR(VLOOKUP(B259,Properties!$A$2:$D$21,4,FALSE),"not on Properties"))</f>
      </c>
      <c r="G259" s="4"/>
      <c r="H259" s="4"/>
      <c r="I259" s="4">
        <f>IF(COUNT(G259:H259)=0,"",SUM(G259:H259))</f>
      </c>
      <c r="J259" s="5"/>
      <c r="K259" s="4">
        <f>IF(G259="","",G259*IF(J259="",1,J259)*IF(AND(F259="Mortgage interest",C259="Residential",IFERROR(VLOOKUP(B259,Properties!$A$2:$F$21,6,FALSE),"")="No"),0,1))</f>
      </c>
      <c r="M259" s="6">
        <f>IF(B259="","",IF(ISNA(MATCH(B259,Properties!$A$2:$A$21,0)),"Property ref is not on the Properties tab",IF(AND(F259="Mortgage interest",C259="Residential",IFERROR(VLOOKUP(B259,Properties!$A$2:$F$21,6,FALSE),"")="No"),"Interest disallowed - this property has no RTB registration",IF(AND(F259="Mortgage interest",C259="Residential",IFERROR(VLOOKUP(B259,Properties!$A$2:$F$21,6,FALSE),"")=""),"Set the RTB registered column on Properties",IF(AND(F259="Pre-letting expenditure (S. 97A)",C259="Commercial"),"Pre-letting relief is residential only","")))))</f>
      </c>
    </row>
    <row r="260">
      <c r="A260" s="3"/>
      <c r="C260">
        <f>IF(B260="","",IFERROR(VLOOKUP(B260,Properties!$A$2:$D$21,4,FALSE),"not on Properties"))</f>
      </c>
      <c r="G260" s="4"/>
      <c r="H260" s="4"/>
      <c r="I260" s="4">
        <f>IF(COUNT(G260:H260)=0,"",SUM(G260:H260))</f>
      </c>
      <c r="J260" s="5"/>
      <c r="K260" s="4">
        <f>IF(G260="","",G260*IF(J260="",1,J260)*IF(AND(F260="Mortgage interest",C260="Residential",IFERROR(VLOOKUP(B260,Properties!$A$2:$F$21,6,FALSE),"")="No"),0,1))</f>
      </c>
      <c r="M260" s="6">
        <f>IF(B260="","",IF(ISNA(MATCH(B260,Properties!$A$2:$A$21,0)),"Property ref is not on the Properties tab",IF(AND(F260="Mortgage interest",C260="Residential",IFERROR(VLOOKUP(B260,Properties!$A$2:$F$21,6,FALSE),"")="No"),"Interest disallowed - this property has no RTB registration",IF(AND(F260="Mortgage interest",C260="Residential",IFERROR(VLOOKUP(B260,Properties!$A$2:$F$21,6,FALSE),"")=""),"Set the RTB registered column on Properties",IF(AND(F260="Pre-letting expenditure (S. 97A)",C260="Commercial"),"Pre-letting relief is residential only","")))))</f>
      </c>
    </row>
    <row r="261">
      <c r="A261" s="3"/>
      <c r="C261">
        <f>IF(B261="","",IFERROR(VLOOKUP(B261,Properties!$A$2:$D$21,4,FALSE),"not on Properties"))</f>
      </c>
      <c r="G261" s="4"/>
      <c r="H261" s="4"/>
      <c r="I261" s="4">
        <f>IF(COUNT(G261:H261)=0,"",SUM(G261:H261))</f>
      </c>
      <c r="J261" s="5"/>
      <c r="K261" s="4">
        <f>IF(G261="","",G261*IF(J261="",1,J261)*IF(AND(F261="Mortgage interest",C261="Residential",IFERROR(VLOOKUP(B261,Properties!$A$2:$F$21,6,FALSE),"")="No"),0,1))</f>
      </c>
      <c r="M261" s="6">
        <f>IF(B261="","",IF(ISNA(MATCH(B261,Properties!$A$2:$A$21,0)),"Property ref is not on the Properties tab",IF(AND(F261="Mortgage interest",C261="Residential",IFERROR(VLOOKUP(B261,Properties!$A$2:$F$21,6,FALSE),"")="No"),"Interest disallowed - this property has no RTB registration",IF(AND(F261="Mortgage interest",C261="Residential",IFERROR(VLOOKUP(B261,Properties!$A$2:$F$21,6,FALSE),"")=""),"Set the RTB registered column on Properties",IF(AND(F261="Pre-letting expenditure (S. 97A)",C261="Commercial"),"Pre-letting relief is residential only","")))))</f>
      </c>
    </row>
    <row r="262">
      <c r="A262" s="3"/>
      <c r="C262">
        <f>IF(B262="","",IFERROR(VLOOKUP(B262,Properties!$A$2:$D$21,4,FALSE),"not on Properties"))</f>
      </c>
      <c r="G262" s="4"/>
      <c r="H262" s="4"/>
      <c r="I262" s="4">
        <f>IF(COUNT(G262:H262)=0,"",SUM(G262:H262))</f>
      </c>
      <c r="J262" s="5"/>
      <c r="K262" s="4">
        <f>IF(G262="","",G262*IF(J262="",1,J262)*IF(AND(F262="Mortgage interest",C262="Residential",IFERROR(VLOOKUP(B262,Properties!$A$2:$F$21,6,FALSE),"")="No"),0,1))</f>
      </c>
      <c r="M262" s="6">
        <f>IF(B262="","",IF(ISNA(MATCH(B262,Properties!$A$2:$A$21,0)),"Property ref is not on the Properties tab",IF(AND(F262="Mortgage interest",C262="Residential",IFERROR(VLOOKUP(B262,Properties!$A$2:$F$21,6,FALSE),"")="No"),"Interest disallowed - this property has no RTB registration",IF(AND(F262="Mortgage interest",C262="Residential",IFERROR(VLOOKUP(B262,Properties!$A$2:$F$21,6,FALSE),"")=""),"Set the RTB registered column on Properties",IF(AND(F262="Pre-letting expenditure (S. 97A)",C262="Commercial"),"Pre-letting relief is residential only","")))))</f>
      </c>
    </row>
    <row r="263">
      <c r="A263" s="3"/>
      <c r="C263">
        <f>IF(B263="","",IFERROR(VLOOKUP(B263,Properties!$A$2:$D$21,4,FALSE),"not on Properties"))</f>
      </c>
      <c r="G263" s="4"/>
      <c r="H263" s="4"/>
      <c r="I263" s="4">
        <f>IF(COUNT(G263:H263)=0,"",SUM(G263:H263))</f>
      </c>
      <c r="J263" s="5"/>
      <c r="K263" s="4">
        <f>IF(G263="","",G263*IF(J263="",1,J263)*IF(AND(F263="Mortgage interest",C263="Residential",IFERROR(VLOOKUP(B263,Properties!$A$2:$F$21,6,FALSE),"")="No"),0,1))</f>
      </c>
      <c r="M263" s="6">
        <f>IF(B263="","",IF(ISNA(MATCH(B263,Properties!$A$2:$A$21,0)),"Property ref is not on the Properties tab",IF(AND(F263="Mortgage interest",C263="Residential",IFERROR(VLOOKUP(B263,Properties!$A$2:$F$21,6,FALSE),"")="No"),"Interest disallowed - this property has no RTB registration",IF(AND(F263="Mortgage interest",C263="Residential",IFERROR(VLOOKUP(B263,Properties!$A$2:$F$21,6,FALSE),"")=""),"Set the RTB registered column on Properties",IF(AND(F263="Pre-letting expenditure (S. 97A)",C263="Commercial"),"Pre-letting relief is residential only","")))))</f>
      </c>
    </row>
    <row r="264">
      <c r="A264" s="3"/>
      <c r="C264">
        <f>IF(B264="","",IFERROR(VLOOKUP(B264,Properties!$A$2:$D$21,4,FALSE),"not on Properties"))</f>
      </c>
      <c r="G264" s="4"/>
      <c r="H264" s="4"/>
      <c r="I264" s="4">
        <f>IF(COUNT(G264:H264)=0,"",SUM(G264:H264))</f>
      </c>
      <c r="J264" s="5"/>
      <c r="K264" s="4">
        <f>IF(G264="","",G264*IF(J264="",1,J264)*IF(AND(F264="Mortgage interest",C264="Residential",IFERROR(VLOOKUP(B264,Properties!$A$2:$F$21,6,FALSE),"")="No"),0,1))</f>
      </c>
      <c r="M264" s="6">
        <f>IF(B264="","",IF(ISNA(MATCH(B264,Properties!$A$2:$A$21,0)),"Property ref is not on the Properties tab",IF(AND(F264="Mortgage interest",C264="Residential",IFERROR(VLOOKUP(B264,Properties!$A$2:$F$21,6,FALSE),"")="No"),"Interest disallowed - this property has no RTB registration",IF(AND(F264="Mortgage interest",C264="Residential",IFERROR(VLOOKUP(B264,Properties!$A$2:$F$21,6,FALSE),"")=""),"Set the RTB registered column on Properties",IF(AND(F264="Pre-letting expenditure (S. 97A)",C264="Commercial"),"Pre-letting relief is residential only","")))))</f>
      </c>
    </row>
    <row r="265">
      <c r="A265" s="3"/>
      <c r="C265">
        <f>IF(B265="","",IFERROR(VLOOKUP(B265,Properties!$A$2:$D$21,4,FALSE),"not on Properties"))</f>
      </c>
      <c r="G265" s="4"/>
      <c r="H265" s="4"/>
      <c r="I265" s="4">
        <f>IF(COUNT(G265:H265)=0,"",SUM(G265:H265))</f>
      </c>
      <c r="J265" s="5"/>
      <c r="K265" s="4">
        <f>IF(G265="","",G265*IF(J265="",1,J265)*IF(AND(F265="Mortgage interest",C265="Residential",IFERROR(VLOOKUP(B265,Properties!$A$2:$F$21,6,FALSE),"")="No"),0,1))</f>
      </c>
      <c r="M265" s="6">
        <f>IF(B265="","",IF(ISNA(MATCH(B265,Properties!$A$2:$A$21,0)),"Property ref is not on the Properties tab",IF(AND(F265="Mortgage interest",C265="Residential",IFERROR(VLOOKUP(B265,Properties!$A$2:$F$21,6,FALSE),"")="No"),"Interest disallowed - this property has no RTB registration",IF(AND(F265="Mortgage interest",C265="Residential",IFERROR(VLOOKUP(B265,Properties!$A$2:$F$21,6,FALSE),"")=""),"Set the RTB registered column on Properties",IF(AND(F265="Pre-letting expenditure (S. 97A)",C265="Commercial"),"Pre-letting relief is residential only","")))))</f>
      </c>
    </row>
    <row r="266">
      <c r="A266" s="3"/>
      <c r="C266">
        <f>IF(B266="","",IFERROR(VLOOKUP(B266,Properties!$A$2:$D$21,4,FALSE),"not on Properties"))</f>
      </c>
      <c r="G266" s="4"/>
      <c r="H266" s="4"/>
      <c r="I266" s="4">
        <f>IF(COUNT(G266:H266)=0,"",SUM(G266:H266))</f>
      </c>
      <c r="J266" s="5"/>
      <c r="K266" s="4">
        <f>IF(G266="","",G266*IF(J266="",1,J266)*IF(AND(F266="Mortgage interest",C266="Residential",IFERROR(VLOOKUP(B266,Properties!$A$2:$F$21,6,FALSE),"")="No"),0,1))</f>
      </c>
      <c r="M266" s="6">
        <f>IF(B266="","",IF(ISNA(MATCH(B266,Properties!$A$2:$A$21,0)),"Property ref is not on the Properties tab",IF(AND(F266="Mortgage interest",C266="Residential",IFERROR(VLOOKUP(B266,Properties!$A$2:$F$21,6,FALSE),"")="No"),"Interest disallowed - this property has no RTB registration",IF(AND(F266="Mortgage interest",C266="Residential",IFERROR(VLOOKUP(B266,Properties!$A$2:$F$21,6,FALSE),"")=""),"Set the RTB registered column on Properties",IF(AND(F266="Pre-letting expenditure (S. 97A)",C266="Commercial"),"Pre-letting relief is residential only","")))))</f>
      </c>
    </row>
    <row r="267">
      <c r="A267" s="3"/>
      <c r="C267">
        <f>IF(B267="","",IFERROR(VLOOKUP(B267,Properties!$A$2:$D$21,4,FALSE),"not on Properties"))</f>
      </c>
      <c r="G267" s="4"/>
      <c r="H267" s="4"/>
      <c r="I267" s="4">
        <f>IF(COUNT(G267:H267)=0,"",SUM(G267:H267))</f>
      </c>
      <c r="J267" s="5"/>
      <c r="K267" s="4">
        <f>IF(G267="","",G267*IF(J267="",1,J267)*IF(AND(F267="Mortgage interest",C267="Residential",IFERROR(VLOOKUP(B267,Properties!$A$2:$F$21,6,FALSE),"")="No"),0,1))</f>
      </c>
      <c r="M267" s="6">
        <f>IF(B267="","",IF(ISNA(MATCH(B267,Properties!$A$2:$A$21,0)),"Property ref is not on the Properties tab",IF(AND(F267="Mortgage interest",C267="Residential",IFERROR(VLOOKUP(B267,Properties!$A$2:$F$21,6,FALSE),"")="No"),"Interest disallowed - this property has no RTB registration",IF(AND(F267="Mortgage interest",C267="Residential",IFERROR(VLOOKUP(B267,Properties!$A$2:$F$21,6,FALSE),"")=""),"Set the RTB registered column on Properties",IF(AND(F267="Pre-letting expenditure (S. 97A)",C267="Commercial"),"Pre-letting relief is residential only","")))))</f>
      </c>
    </row>
    <row r="268">
      <c r="A268" s="3"/>
      <c r="C268">
        <f>IF(B268="","",IFERROR(VLOOKUP(B268,Properties!$A$2:$D$21,4,FALSE),"not on Properties"))</f>
      </c>
      <c r="G268" s="4"/>
      <c r="H268" s="4"/>
      <c r="I268" s="4">
        <f>IF(COUNT(G268:H268)=0,"",SUM(G268:H268))</f>
      </c>
      <c r="J268" s="5"/>
      <c r="K268" s="4">
        <f>IF(G268="","",G268*IF(J268="",1,J268)*IF(AND(F268="Mortgage interest",C268="Residential",IFERROR(VLOOKUP(B268,Properties!$A$2:$F$21,6,FALSE),"")="No"),0,1))</f>
      </c>
      <c r="M268" s="6">
        <f>IF(B268="","",IF(ISNA(MATCH(B268,Properties!$A$2:$A$21,0)),"Property ref is not on the Properties tab",IF(AND(F268="Mortgage interest",C268="Residential",IFERROR(VLOOKUP(B268,Properties!$A$2:$F$21,6,FALSE),"")="No"),"Interest disallowed - this property has no RTB registration",IF(AND(F268="Mortgage interest",C268="Residential",IFERROR(VLOOKUP(B268,Properties!$A$2:$F$21,6,FALSE),"")=""),"Set the RTB registered column on Properties",IF(AND(F268="Pre-letting expenditure (S. 97A)",C268="Commercial"),"Pre-letting relief is residential only","")))))</f>
      </c>
    </row>
    <row r="269">
      <c r="A269" s="3"/>
      <c r="C269">
        <f>IF(B269="","",IFERROR(VLOOKUP(B269,Properties!$A$2:$D$21,4,FALSE),"not on Properties"))</f>
      </c>
      <c r="G269" s="4"/>
      <c r="H269" s="4"/>
      <c r="I269" s="4">
        <f>IF(COUNT(G269:H269)=0,"",SUM(G269:H269))</f>
      </c>
      <c r="J269" s="5"/>
      <c r="K269" s="4">
        <f>IF(G269="","",G269*IF(J269="",1,J269)*IF(AND(F269="Mortgage interest",C269="Residential",IFERROR(VLOOKUP(B269,Properties!$A$2:$F$21,6,FALSE),"")="No"),0,1))</f>
      </c>
      <c r="M269" s="6">
        <f>IF(B269="","",IF(ISNA(MATCH(B269,Properties!$A$2:$A$21,0)),"Property ref is not on the Properties tab",IF(AND(F269="Mortgage interest",C269="Residential",IFERROR(VLOOKUP(B269,Properties!$A$2:$F$21,6,FALSE),"")="No"),"Interest disallowed - this property has no RTB registration",IF(AND(F269="Mortgage interest",C269="Residential",IFERROR(VLOOKUP(B269,Properties!$A$2:$F$21,6,FALSE),"")=""),"Set the RTB registered column on Properties",IF(AND(F269="Pre-letting expenditure (S. 97A)",C269="Commercial"),"Pre-letting relief is residential only","")))))</f>
      </c>
    </row>
    <row r="270">
      <c r="A270" s="3"/>
      <c r="C270">
        <f>IF(B270="","",IFERROR(VLOOKUP(B270,Properties!$A$2:$D$21,4,FALSE),"not on Properties"))</f>
      </c>
      <c r="G270" s="4"/>
      <c r="H270" s="4"/>
      <c r="I270" s="4">
        <f>IF(COUNT(G270:H270)=0,"",SUM(G270:H270))</f>
      </c>
      <c r="J270" s="5"/>
      <c r="K270" s="4">
        <f>IF(G270="","",G270*IF(J270="",1,J270)*IF(AND(F270="Mortgage interest",C270="Residential",IFERROR(VLOOKUP(B270,Properties!$A$2:$F$21,6,FALSE),"")="No"),0,1))</f>
      </c>
      <c r="M270" s="6">
        <f>IF(B270="","",IF(ISNA(MATCH(B270,Properties!$A$2:$A$21,0)),"Property ref is not on the Properties tab",IF(AND(F270="Mortgage interest",C270="Residential",IFERROR(VLOOKUP(B270,Properties!$A$2:$F$21,6,FALSE),"")="No"),"Interest disallowed - this property has no RTB registration",IF(AND(F270="Mortgage interest",C270="Residential",IFERROR(VLOOKUP(B270,Properties!$A$2:$F$21,6,FALSE),"")=""),"Set the RTB registered column on Properties",IF(AND(F270="Pre-letting expenditure (S. 97A)",C270="Commercial"),"Pre-letting relief is residential only","")))))</f>
      </c>
    </row>
    <row r="271">
      <c r="A271" s="3"/>
      <c r="C271">
        <f>IF(B271="","",IFERROR(VLOOKUP(B271,Properties!$A$2:$D$21,4,FALSE),"not on Properties"))</f>
      </c>
      <c r="G271" s="4"/>
      <c r="H271" s="4"/>
      <c r="I271" s="4">
        <f>IF(COUNT(G271:H271)=0,"",SUM(G271:H271))</f>
      </c>
      <c r="J271" s="5"/>
      <c r="K271" s="4">
        <f>IF(G271="","",G271*IF(J271="",1,J271)*IF(AND(F271="Mortgage interest",C271="Residential",IFERROR(VLOOKUP(B271,Properties!$A$2:$F$21,6,FALSE),"")="No"),0,1))</f>
      </c>
      <c r="M271" s="6">
        <f>IF(B271="","",IF(ISNA(MATCH(B271,Properties!$A$2:$A$21,0)),"Property ref is not on the Properties tab",IF(AND(F271="Mortgage interest",C271="Residential",IFERROR(VLOOKUP(B271,Properties!$A$2:$F$21,6,FALSE),"")="No"),"Interest disallowed - this property has no RTB registration",IF(AND(F271="Mortgage interest",C271="Residential",IFERROR(VLOOKUP(B271,Properties!$A$2:$F$21,6,FALSE),"")=""),"Set the RTB registered column on Properties",IF(AND(F271="Pre-letting expenditure (S. 97A)",C271="Commercial"),"Pre-letting relief is residential only","")))))</f>
      </c>
    </row>
    <row r="272">
      <c r="A272" s="3"/>
      <c r="C272">
        <f>IF(B272="","",IFERROR(VLOOKUP(B272,Properties!$A$2:$D$21,4,FALSE),"not on Properties"))</f>
      </c>
      <c r="G272" s="4"/>
      <c r="H272" s="4"/>
      <c r="I272" s="4">
        <f>IF(COUNT(G272:H272)=0,"",SUM(G272:H272))</f>
      </c>
      <c r="J272" s="5"/>
      <c r="K272" s="4">
        <f>IF(G272="","",G272*IF(J272="",1,J272)*IF(AND(F272="Mortgage interest",C272="Residential",IFERROR(VLOOKUP(B272,Properties!$A$2:$F$21,6,FALSE),"")="No"),0,1))</f>
      </c>
      <c r="M272" s="6">
        <f>IF(B272="","",IF(ISNA(MATCH(B272,Properties!$A$2:$A$21,0)),"Property ref is not on the Properties tab",IF(AND(F272="Mortgage interest",C272="Residential",IFERROR(VLOOKUP(B272,Properties!$A$2:$F$21,6,FALSE),"")="No"),"Interest disallowed - this property has no RTB registration",IF(AND(F272="Mortgage interest",C272="Residential",IFERROR(VLOOKUP(B272,Properties!$A$2:$F$21,6,FALSE),"")=""),"Set the RTB registered column on Properties",IF(AND(F272="Pre-letting expenditure (S. 97A)",C272="Commercial"),"Pre-letting relief is residential only","")))))</f>
      </c>
    </row>
    <row r="273">
      <c r="A273" s="3"/>
      <c r="C273">
        <f>IF(B273="","",IFERROR(VLOOKUP(B273,Properties!$A$2:$D$21,4,FALSE),"not on Properties"))</f>
      </c>
      <c r="G273" s="4"/>
      <c r="H273" s="4"/>
      <c r="I273" s="4">
        <f>IF(COUNT(G273:H273)=0,"",SUM(G273:H273))</f>
      </c>
      <c r="J273" s="5"/>
      <c r="K273" s="4">
        <f>IF(G273="","",G273*IF(J273="",1,J273)*IF(AND(F273="Mortgage interest",C273="Residential",IFERROR(VLOOKUP(B273,Properties!$A$2:$F$21,6,FALSE),"")="No"),0,1))</f>
      </c>
      <c r="M273" s="6">
        <f>IF(B273="","",IF(ISNA(MATCH(B273,Properties!$A$2:$A$21,0)),"Property ref is not on the Properties tab",IF(AND(F273="Mortgage interest",C273="Residential",IFERROR(VLOOKUP(B273,Properties!$A$2:$F$21,6,FALSE),"")="No"),"Interest disallowed - this property has no RTB registration",IF(AND(F273="Mortgage interest",C273="Residential",IFERROR(VLOOKUP(B273,Properties!$A$2:$F$21,6,FALSE),"")=""),"Set the RTB registered column on Properties",IF(AND(F273="Pre-letting expenditure (S. 97A)",C273="Commercial"),"Pre-letting relief is residential only","")))))</f>
      </c>
    </row>
    <row r="274">
      <c r="A274" s="3"/>
      <c r="C274">
        <f>IF(B274="","",IFERROR(VLOOKUP(B274,Properties!$A$2:$D$21,4,FALSE),"not on Properties"))</f>
      </c>
      <c r="G274" s="4"/>
      <c r="H274" s="4"/>
      <c r="I274" s="4">
        <f>IF(COUNT(G274:H274)=0,"",SUM(G274:H274))</f>
      </c>
      <c r="J274" s="5"/>
      <c r="K274" s="4">
        <f>IF(G274="","",G274*IF(J274="",1,J274)*IF(AND(F274="Mortgage interest",C274="Residential",IFERROR(VLOOKUP(B274,Properties!$A$2:$F$21,6,FALSE),"")="No"),0,1))</f>
      </c>
      <c r="M274" s="6">
        <f>IF(B274="","",IF(ISNA(MATCH(B274,Properties!$A$2:$A$21,0)),"Property ref is not on the Properties tab",IF(AND(F274="Mortgage interest",C274="Residential",IFERROR(VLOOKUP(B274,Properties!$A$2:$F$21,6,FALSE),"")="No"),"Interest disallowed - this property has no RTB registration",IF(AND(F274="Mortgage interest",C274="Residential",IFERROR(VLOOKUP(B274,Properties!$A$2:$F$21,6,FALSE),"")=""),"Set the RTB registered column on Properties",IF(AND(F274="Pre-letting expenditure (S. 97A)",C274="Commercial"),"Pre-letting relief is residential only","")))))</f>
      </c>
    </row>
    <row r="275">
      <c r="A275" s="3"/>
      <c r="C275">
        <f>IF(B275="","",IFERROR(VLOOKUP(B275,Properties!$A$2:$D$21,4,FALSE),"not on Properties"))</f>
      </c>
      <c r="G275" s="4"/>
      <c r="H275" s="4"/>
      <c r="I275" s="4">
        <f>IF(COUNT(G275:H275)=0,"",SUM(G275:H275))</f>
      </c>
      <c r="J275" s="5"/>
      <c r="K275" s="4">
        <f>IF(G275="","",G275*IF(J275="",1,J275)*IF(AND(F275="Mortgage interest",C275="Residential",IFERROR(VLOOKUP(B275,Properties!$A$2:$F$21,6,FALSE),"")="No"),0,1))</f>
      </c>
      <c r="M275" s="6">
        <f>IF(B275="","",IF(ISNA(MATCH(B275,Properties!$A$2:$A$21,0)),"Property ref is not on the Properties tab",IF(AND(F275="Mortgage interest",C275="Residential",IFERROR(VLOOKUP(B275,Properties!$A$2:$F$21,6,FALSE),"")="No"),"Interest disallowed - this property has no RTB registration",IF(AND(F275="Mortgage interest",C275="Residential",IFERROR(VLOOKUP(B275,Properties!$A$2:$F$21,6,FALSE),"")=""),"Set the RTB registered column on Properties",IF(AND(F275="Pre-letting expenditure (S. 97A)",C275="Commercial"),"Pre-letting relief is residential only","")))))</f>
      </c>
    </row>
    <row r="276">
      <c r="A276" s="3"/>
      <c r="C276">
        <f>IF(B276="","",IFERROR(VLOOKUP(B276,Properties!$A$2:$D$21,4,FALSE),"not on Properties"))</f>
      </c>
      <c r="G276" s="4"/>
      <c r="H276" s="4"/>
      <c r="I276" s="4">
        <f>IF(COUNT(G276:H276)=0,"",SUM(G276:H276))</f>
      </c>
      <c r="J276" s="5"/>
      <c r="K276" s="4">
        <f>IF(G276="","",G276*IF(J276="",1,J276)*IF(AND(F276="Mortgage interest",C276="Residential",IFERROR(VLOOKUP(B276,Properties!$A$2:$F$21,6,FALSE),"")="No"),0,1))</f>
      </c>
      <c r="M276" s="6">
        <f>IF(B276="","",IF(ISNA(MATCH(B276,Properties!$A$2:$A$21,0)),"Property ref is not on the Properties tab",IF(AND(F276="Mortgage interest",C276="Residential",IFERROR(VLOOKUP(B276,Properties!$A$2:$F$21,6,FALSE),"")="No"),"Interest disallowed - this property has no RTB registration",IF(AND(F276="Mortgage interest",C276="Residential",IFERROR(VLOOKUP(B276,Properties!$A$2:$F$21,6,FALSE),"")=""),"Set the RTB registered column on Properties",IF(AND(F276="Pre-letting expenditure (S. 97A)",C276="Commercial"),"Pre-letting relief is residential only","")))))</f>
      </c>
    </row>
    <row r="277">
      <c r="A277" s="3"/>
      <c r="C277">
        <f>IF(B277="","",IFERROR(VLOOKUP(B277,Properties!$A$2:$D$21,4,FALSE),"not on Properties"))</f>
      </c>
      <c r="G277" s="4"/>
      <c r="H277" s="4"/>
      <c r="I277" s="4">
        <f>IF(COUNT(G277:H277)=0,"",SUM(G277:H277))</f>
      </c>
      <c r="J277" s="5"/>
      <c r="K277" s="4">
        <f>IF(G277="","",G277*IF(J277="",1,J277)*IF(AND(F277="Mortgage interest",C277="Residential",IFERROR(VLOOKUP(B277,Properties!$A$2:$F$21,6,FALSE),"")="No"),0,1))</f>
      </c>
      <c r="M277" s="6">
        <f>IF(B277="","",IF(ISNA(MATCH(B277,Properties!$A$2:$A$21,0)),"Property ref is not on the Properties tab",IF(AND(F277="Mortgage interest",C277="Residential",IFERROR(VLOOKUP(B277,Properties!$A$2:$F$21,6,FALSE),"")="No"),"Interest disallowed - this property has no RTB registration",IF(AND(F277="Mortgage interest",C277="Residential",IFERROR(VLOOKUP(B277,Properties!$A$2:$F$21,6,FALSE),"")=""),"Set the RTB registered column on Properties",IF(AND(F277="Pre-letting expenditure (S. 97A)",C277="Commercial"),"Pre-letting relief is residential only","")))))</f>
      </c>
    </row>
    <row r="278">
      <c r="A278" s="3"/>
      <c r="C278">
        <f>IF(B278="","",IFERROR(VLOOKUP(B278,Properties!$A$2:$D$21,4,FALSE),"not on Properties"))</f>
      </c>
      <c r="G278" s="4"/>
      <c r="H278" s="4"/>
      <c r="I278" s="4">
        <f>IF(COUNT(G278:H278)=0,"",SUM(G278:H278))</f>
      </c>
      <c r="J278" s="5"/>
      <c r="K278" s="4">
        <f>IF(G278="","",G278*IF(J278="",1,J278)*IF(AND(F278="Mortgage interest",C278="Residential",IFERROR(VLOOKUP(B278,Properties!$A$2:$F$21,6,FALSE),"")="No"),0,1))</f>
      </c>
      <c r="M278" s="6">
        <f>IF(B278="","",IF(ISNA(MATCH(B278,Properties!$A$2:$A$21,0)),"Property ref is not on the Properties tab",IF(AND(F278="Mortgage interest",C278="Residential",IFERROR(VLOOKUP(B278,Properties!$A$2:$F$21,6,FALSE),"")="No"),"Interest disallowed - this property has no RTB registration",IF(AND(F278="Mortgage interest",C278="Residential",IFERROR(VLOOKUP(B278,Properties!$A$2:$F$21,6,FALSE),"")=""),"Set the RTB registered column on Properties",IF(AND(F278="Pre-letting expenditure (S. 97A)",C278="Commercial"),"Pre-letting relief is residential only","")))))</f>
      </c>
    </row>
    <row r="279">
      <c r="A279" s="3"/>
      <c r="C279">
        <f>IF(B279="","",IFERROR(VLOOKUP(B279,Properties!$A$2:$D$21,4,FALSE),"not on Properties"))</f>
      </c>
      <c r="G279" s="4"/>
      <c r="H279" s="4"/>
      <c r="I279" s="4">
        <f>IF(COUNT(G279:H279)=0,"",SUM(G279:H279))</f>
      </c>
      <c r="J279" s="5"/>
      <c r="K279" s="4">
        <f>IF(G279="","",G279*IF(J279="",1,J279)*IF(AND(F279="Mortgage interest",C279="Residential",IFERROR(VLOOKUP(B279,Properties!$A$2:$F$21,6,FALSE),"")="No"),0,1))</f>
      </c>
      <c r="M279" s="6">
        <f>IF(B279="","",IF(ISNA(MATCH(B279,Properties!$A$2:$A$21,0)),"Property ref is not on the Properties tab",IF(AND(F279="Mortgage interest",C279="Residential",IFERROR(VLOOKUP(B279,Properties!$A$2:$F$21,6,FALSE),"")="No"),"Interest disallowed - this property has no RTB registration",IF(AND(F279="Mortgage interest",C279="Residential",IFERROR(VLOOKUP(B279,Properties!$A$2:$F$21,6,FALSE),"")=""),"Set the RTB registered column on Properties",IF(AND(F279="Pre-letting expenditure (S. 97A)",C279="Commercial"),"Pre-letting relief is residential only","")))))</f>
      </c>
    </row>
    <row r="280">
      <c r="A280" s="3"/>
      <c r="C280">
        <f>IF(B280="","",IFERROR(VLOOKUP(B280,Properties!$A$2:$D$21,4,FALSE),"not on Properties"))</f>
      </c>
      <c r="G280" s="4"/>
      <c r="H280" s="4"/>
      <c r="I280" s="4">
        <f>IF(COUNT(G280:H280)=0,"",SUM(G280:H280))</f>
      </c>
      <c r="J280" s="5"/>
      <c r="K280" s="4">
        <f>IF(G280="","",G280*IF(J280="",1,J280)*IF(AND(F280="Mortgage interest",C280="Residential",IFERROR(VLOOKUP(B280,Properties!$A$2:$F$21,6,FALSE),"")="No"),0,1))</f>
      </c>
      <c r="M280" s="6">
        <f>IF(B280="","",IF(ISNA(MATCH(B280,Properties!$A$2:$A$21,0)),"Property ref is not on the Properties tab",IF(AND(F280="Mortgage interest",C280="Residential",IFERROR(VLOOKUP(B280,Properties!$A$2:$F$21,6,FALSE),"")="No"),"Interest disallowed - this property has no RTB registration",IF(AND(F280="Mortgage interest",C280="Residential",IFERROR(VLOOKUP(B280,Properties!$A$2:$F$21,6,FALSE),"")=""),"Set the RTB registered column on Properties",IF(AND(F280="Pre-letting expenditure (S. 97A)",C280="Commercial"),"Pre-letting relief is residential only","")))))</f>
      </c>
    </row>
    <row r="281">
      <c r="A281" s="3"/>
      <c r="C281">
        <f>IF(B281="","",IFERROR(VLOOKUP(B281,Properties!$A$2:$D$21,4,FALSE),"not on Properties"))</f>
      </c>
      <c r="G281" s="4"/>
      <c r="H281" s="4"/>
      <c r="I281" s="4">
        <f>IF(COUNT(G281:H281)=0,"",SUM(G281:H281))</f>
      </c>
      <c r="J281" s="5"/>
      <c r="K281" s="4">
        <f>IF(G281="","",G281*IF(J281="",1,J281)*IF(AND(F281="Mortgage interest",C281="Residential",IFERROR(VLOOKUP(B281,Properties!$A$2:$F$21,6,FALSE),"")="No"),0,1))</f>
      </c>
      <c r="M281" s="6">
        <f>IF(B281="","",IF(ISNA(MATCH(B281,Properties!$A$2:$A$21,0)),"Property ref is not on the Properties tab",IF(AND(F281="Mortgage interest",C281="Residential",IFERROR(VLOOKUP(B281,Properties!$A$2:$F$21,6,FALSE),"")="No"),"Interest disallowed - this property has no RTB registration",IF(AND(F281="Mortgage interest",C281="Residential",IFERROR(VLOOKUP(B281,Properties!$A$2:$F$21,6,FALSE),"")=""),"Set the RTB registered column on Properties",IF(AND(F281="Pre-letting expenditure (S. 97A)",C281="Commercial"),"Pre-letting relief is residential only","")))))</f>
      </c>
    </row>
    <row r="282">
      <c r="A282" s="3"/>
      <c r="C282">
        <f>IF(B282="","",IFERROR(VLOOKUP(B282,Properties!$A$2:$D$21,4,FALSE),"not on Properties"))</f>
      </c>
      <c r="G282" s="4"/>
      <c r="H282" s="4"/>
      <c r="I282" s="4">
        <f>IF(COUNT(G282:H282)=0,"",SUM(G282:H282))</f>
      </c>
      <c r="J282" s="5"/>
      <c r="K282" s="4">
        <f>IF(G282="","",G282*IF(J282="",1,J282)*IF(AND(F282="Mortgage interest",C282="Residential",IFERROR(VLOOKUP(B282,Properties!$A$2:$F$21,6,FALSE),"")="No"),0,1))</f>
      </c>
      <c r="M282" s="6">
        <f>IF(B282="","",IF(ISNA(MATCH(B282,Properties!$A$2:$A$21,0)),"Property ref is not on the Properties tab",IF(AND(F282="Mortgage interest",C282="Residential",IFERROR(VLOOKUP(B282,Properties!$A$2:$F$21,6,FALSE),"")="No"),"Interest disallowed - this property has no RTB registration",IF(AND(F282="Mortgage interest",C282="Residential",IFERROR(VLOOKUP(B282,Properties!$A$2:$F$21,6,FALSE),"")=""),"Set the RTB registered column on Properties",IF(AND(F282="Pre-letting expenditure (S. 97A)",C282="Commercial"),"Pre-letting relief is residential only","")))))</f>
      </c>
    </row>
    <row r="283">
      <c r="A283" s="3"/>
      <c r="C283">
        <f>IF(B283="","",IFERROR(VLOOKUP(B283,Properties!$A$2:$D$21,4,FALSE),"not on Properties"))</f>
      </c>
      <c r="G283" s="4"/>
      <c r="H283" s="4"/>
      <c r="I283" s="4">
        <f>IF(COUNT(G283:H283)=0,"",SUM(G283:H283))</f>
      </c>
      <c r="J283" s="5"/>
      <c r="K283" s="4">
        <f>IF(G283="","",G283*IF(J283="",1,J283)*IF(AND(F283="Mortgage interest",C283="Residential",IFERROR(VLOOKUP(B283,Properties!$A$2:$F$21,6,FALSE),"")="No"),0,1))</f>
      </c>
      <c r="M283" s="6">
        <f>IF(B283="","",IF(ISNA(MATCH(B283,Properties!$A$2:$A$21,0)),"Property ref is not on the Properties tab",IF(AND(F283="Mortgage interest",C283="Residential",IFERROR(VLOOKUP(B283,Properties!$A$2:$F$21,6,FALSE),"")="No"),"Interest disallowed - this property has no RTB registration",IF(AND(F283="Mortgage interest",C283="Residential",IFERROR(VLOOKUP(B283,Properties!$A$2:$F$21,6,FALSE),"")=""),"Set the RTB registered column on Properties",IF(AND(F283="Pre-letting expenditure (S. 97A)",C283="Commercial"),"Pre-letting relief is residential only","")))))</f>
      </c>
    </row>
    <row r="284">
      <c r="A284" s="3"/>
      <c r="C284">
        <f>IF(B284="","",IFERROR(VLOOKUP(B284,Properties!$A$2:$D$21,4,FALSE),"not on Properties"))</f>
      </c>
      <c r="G284" s="4"/>
      <c r="H284" s="4"/>
      <c r="I284" s="4">
        <f>IF(COUNT(G284:H284)=0,"",SUM(G284:H284))</f>
      </c>
      <c r="J284" s="5"/>
      <c r="K284" s="4">
        <f>IF(G284="","",G284*IF(J284="",1,J284)*IF(AND(F284="Mortgage interest",C284="Residential",IFERROR(VLOOKUP(B284,Properties!$A$2:$F$21,6,FALSE),"")="No"),0,1))</f>
      </c>
      <c r="M284" s="6">
        <f>IF(B284="","",IF(ISNA(MATCH(B284,Properties!$A$2:$A$21,0)),"Property ref is not on the Properties tab",IF(AND(F284="Mortgage interest",C284="Residential",IFERROR(VLOOKUP(B284,Properties!$A$2:$F$21,6,FALSE),"")="No"),"Interest disallowed - this property has no RTB registration",IF(AND(F284="Mortgage interest",C284="Residential",IFERROR(VLOOKUP(B284,Properties!$A$2:$F$21,6,FALSE),"")=""),"Set the RTB registered column on Properties",IF(AND(F284="Pre-letting expenditure (S. 97A)",C284="Commercial"),"Pre-letting relief is residential only","")))))</f>
      </c>
    </row>
    <row r="285">
      <c r="A285" s="3"/>
      <c r="C285">
        <f>IF(B285="","",IFERROR(VLOOKUP(B285,Properties!$A$2:$D$21,4,FALSE),"not on Properties"))</f>
      </c>
      <c r="G285" s="4"/>
      <c r="H285" s="4"/>
      <c r="I285" s="4">
        <f>IF(COUNT(G285:H285)=0,"",SUM(G285:H285))</f>
      </c>
      <c r="J285" s="5"/>
      <c r="K285" s="4">
        <f>IF(G285="","",G285*IF(J285="",1,J285)*IF(AND(F285="Mortgage interest",C285="Residential",IFERROR(VLOOKUP(B285,Properties!$A$2:$F$21,6,FALSE),"")="No"),0,1))</f>
      </c>
      <c r="M285" s="6">
        <f>IF(B285="","",IF(ISNA(MATCH(B285,Properties!$A$2:$A$21,0)),"Property ref is not on the Properties tab",IF(AND(F285="Mortgage interest",C285="Residential",IFERROR(VLOOKUP(B285,Properties!$A$2:$F$21,6,FALSE),"")="No"),"Interest disallowed - this property has no RTB registration",IF(AND(F285="Mortgage interest",C285="Residential",IFERROR(VLOOKUP(B285,Properties!$A$2:$F$21,6,FALSE),"")=""),"Set the RTB registered column on Properties",IF(AND(F285="Pre-letting expenditure (S. 97A)",C285="Commercial"),"Pre-letting relief is residential only","")))))</f>
      </c>
    </row>
    <row r="286">
      <c r="A286" s="3"/>
      <c r="C286">
        <f>IF(B286="","",IFERROR(VLOOKUP(B286,Properties!$A$2:$D$21,4,FALSE),"not on Properties"))</f>
      </c>
      <c r="G286" s="4"/>
      <c r="H286" s="4"/>
      <c r="I286" s="4">
        <f>IF(COUNT(G286:H286)=0,"",SUM(G286:H286))</f>
      </c>
      <c r="J286" s="5"/>
      <c r="K286" s="4">
        <f>IF(G286="","",G286*IF(J286="",1,J286)*IF(AND(F286="Mortgage interest",C286="Residential",IFERROR(VLOOKUP(B286,Properties!$A$2:$F$21,6,FALSE),"")="No"),0,1))</f>
      </c>
      <c r="M286" s="6">
        <f>IF(B286="","",IF(ISNA(MATCH(B286,Properties!$A$2:$A$21,0)),"Property ref is not on the Properties tab",IF(AND(F286="Mortgage interest",C286="Residential",IFERROR(VLOOKUP(B286,Properties!$A$2:$F$21,6,FALSE),"")="No"),"Interest disallowed - this property has no RTB registration",IF(AND(F286="Mortgage interest",C286="Residential",IFERROR(VLOOKUP(B286,Properties!$A$2:$F$21,6,FALSE),"")=""),"Set the RTB registered column on Properties",IF(AND(F286="Pre-letting expenditure (S. 97A)",C286="Commercial"),"Pre-letting relief is residential only","")))))</f>
      </c>
    </row>
    <row r="287">
      <c r="A287" s="3"/>
      <c r="C287">
        <f>IF(B287="","",IFERROR(VLOOKUP(B287,Properties!$A$2:$D$21,4,FALSE),"not on Properties"))</f>
      </c>
      <c r="G287" s="4"/>
      <c r="H287" s="4"/>
      <c r="I287" s="4">
        <f>IF(COUNT(G287:H287)=0,"",SUM(G287:H287))</f>
      </c>
      <c r="J287" s="5"/>
      <c r="K287" s="4">
        <f>IF(G287="","",G287*IF(J287="",1,J287)*IF(AND(F287="Mortgage interest",C287="Residential",IFERROR(VLOOKUP(B287,Properties!$A$2:$F$21,6,FALSE),"")="No"),0,1))</f>
      </c>
      <c r="M287" s="6">
        <f>IF(B287="","",IF(ISNA(MATCH(B287,Properties!$A$2:$A$21,0)),"Property ref is not on the Properties tab",IF(AND(F287="Mortgage interest",C287="Residential",IFERROR(VLOOKUP(B287,Properties!$A$2:$F$21,6,FALSE),"")="No"),"Interest disallowed - this property has no RTB registration",IF(AND(F287="Mortgage interest",C287="Residential",IFERROR(VLOOKUP(B287,Properties!$A$2:$F$21,6,FALSE),"")=""),"Set the RTB registered column on Properties",IF(AND(F287="Pre-letting expenditure (S. 97A)",C287="Commercial"),"Pre-letting relief is residential only","")))))</f>
      </c>
    </row>
    <row r="288">
      <c r="A288" s="3"/>
      <c r="C288">
        <f>IF(B288="","",IFERROR(VLOOKUP(B288,Properties!$A$2:$D$21,4,FALSE),"not on Properties"))</f>
      </c>
      <c r="G288" s="4"/>
      <c r="H288" s="4"/>
      <c r="I288" s="4">
        <f>IF(COUNT(G288:H288)=0,"",SUM(G288:H288))</f>
      </c>
      <c r="J288" s="5"/>
      <c r="K288" s="4">
        <f>IF(G288="","",G288*IF(J288="",1,J288)*IF(AND(F288="Mortgage interest",C288="Residential",IFERROR(VLOOKUP(B288,Properties!$A$2:$F$21,6,FALSE),"")="No"),0,1))</f>
      </c>
      <c r="M288" s="6">
        <f>IF(B288="","",IF(ISNA(MATCH(B288,Properties!$A$2:$A$21,0)),"Property ref is not on the Properties tab",IF(AND(F288="Mortgage interest",C288="Residential",IFERROR(VLOOKUP(B288,Properties!$A$2:$F$21,6,FALSE),"")="No"),"Interest disallowed - this property has no RTB registration",IF(AND(F288="Mortgage interest",C288="Residential",IFERROR(VLOOKUP(B288,Properties!$A$2:$F$21,6,FALSE),"")=""),"Set the RTB registered column on Properties",IF(AND(F288="Pre-letting expenditure (S. 97A)",C288="Commercial"),"Pre-letting relief is residential only","")))))</f>
      </c>
    </row>
    <row r="289">
      <c r="A289" s="3"/>
      <c r="C289">
        <f>IF(B289="","",IFERROR(VLOOKUP(B289,Properties!$A$2:$D$21,4,FALSE),"not on Properties"))</f>
      </c>
      <c r="G289" s="4"/>
      <c r="H289" s="4"/>
      <c r="I289" s="4">
        <f>IF(COUNT(G289:H289)=0,"",SUM(G289:H289))</f>
      </c>
      <c r="J289" s="5"/>
      <c r="K289" s="4">
        <f>IF(G289="","",G289*IF(J289="",1,J289)*IF(AND(F289="Mortgage interest",C289="Residential",IFERROR(VLOOKUP(B289,Properties!$A$2:$F$21,6,FALSE),"")="No"),0,1))</f>
      </c>
      <c r="M289" s="6">
        <f>IF(B289="","",IF(ISNA(MATCH(B289,Properties!$A$2:$A$21,0)),"Property ref is not on the Properties tab",IF(AND(F289="Mortgage interest",C289="Residential",IFERROR(VLOOKUP(B289,Properties!$A$2:$F$21,6,FALSE),"")="No"),"Interest disallowed - this property has no RTB registration",IF(AND(F289="Mortgage interest",C289="Residential",IFERROR(VLOOKUP(B289,Properties!$A$2:$F$21,6,FALSE),"")=""),"Set the RTB registered column on Properties",IF(AND(F289="Pre-letting expenditure (S. 97A)",C289="Commercial"),"Pre-letting relief is residential only","")))))</f>
      </c>
    </row>
    <row r="290">
      <c r="A290" s="3"/>
      <c r="C290">
        <f>IF(B290="","",IFERROR(VLOOKUP(B290,Properties!$A$2:$D$21,4,FALSE),"not on Properties"))</f>
      </c>
      <c r="G290" s="4"/>
      <c r="H290" s="4"/>
      <c r="I290" s="4">
        <f>IF(COUNT(G290:H290)=0,"",SUM(G290:H290))</f>
      </c>
      <c r="J290" s="5"/>
      <c r="K290" s="4">
        <f>IF(G290="","",G290*IF(J290="",1,J290)*IF(AND(F290="Mortgage interest",C290="Residential",IFERROR(VLOOKUP(B290,Properties!$A$2:$F$21,6,FALSE),"")="No"),0,1))</f>
      </c>
      <c r="M290" s="6">
        <f>IF(B290="","",IF(ISNA(MATCH(B290,Properties!$A$2:$A$21,0)),"Property ref is not on the Properties tab",IF(AND(F290="Mortgage interest",C290="Residential",IFERROR(VLOOKUP(B290,Properties!$A$2:$F$21,6,FALSE),"")="No"),"Interest disallowed - this property has no RTB registration",IF(AND(F290="Mortgage interest",C290="Residential",IFERROR(VLOOKUP(B290,Properties!$A$2:$F$21,6,FALSE),"")=""),"Set the RTB registered column on Properties",IF(AND(F290="Pre-letting expenditure (S. 97A)",C290="Commercial"),"Pre-letting relief is residential only","")))))</f>
      </c>
    </row>
    <row r="291">
      <c r="A291" s="3"/>
      <c r="C291">
        <f>IF(B291="","",IFERROR(VLOOKUP(B291,Properties!$A$2:$D$21,4,FALSE),"not on Properties"))</f>
      </c>
      <c r="G291" s="4"/>
      <c r="H291" s="4"/>
      <c r="I291" s="4">
        <f>IF(COUNT(G291:H291)=0,"",SUM(G291:H291))</f>
      </c>
      <c r="J291" s="5"/>
      <c r="K291" s="4">
        <f>IF(G291="","",G291*IF(J291="",1,J291)*IF(AND(F291="Mortgage interest",C291="Residential",IFERROR(VLOOKUP(B291,Properties!$A$2:$F$21,6,FALSE),"")="No"),0,1))</f>
      </c>
      <c r="M291" s="6">
        <f>IF(B291="","",IF(ISNA(MATCH(B291,Properties!$A$2:$A$21,0)),"Property ref is not on the Properties tab",IF(AND(F291="Mortgage interest",C291="Residential",IFERROR(VLOOKUP(B291,Properties!$A$2:$F$21,6,FALSE),"")="No"),"Interest disallowed - this property has no RTB registration",IF(AND(F291="Mortgage interest",C291="Residential",IFERROR(VLOOKUP(B291,Properties!$A$2:$F$21,6,FALSE),"")=""),"Set the RTB registered column on Properties",IF(AND(F291="Pre-letting expenditure (S. 97A)",C291="Commercial"),"Pre-letting relief is residential only","")))))</f>
      </c>
    </row>
    <row r="292">
      <c r="A292" s="3"/>
      <c r="C292">
        <f>IF(B292="","",IFERROR(VLOOKUP(B292,Properties!$A$2:$D$21,4,FALSE),"not on Properties"))</f>
      </c>
      <c r="G292" s="4"/>
      <c r="H292" s="4"/>
      <c r="I292" s="4">
        <f>IF(COUNT(G292:H292)=0,"",SUM(G292:H292))</f>
      </c>
      <c r="J292" s="5"/>
      <c r="K292" s="4">
        <f>IF(G292="","",G292*IF(J292="",1,J292)*IF(AND(F292="Mortgage interest",C292="Residential",IFERROR(VLOOKUP(B292,Properties!$A$2:$F$21,6,FALSE),"")="No"),0,1))</f>
      </c>
      <c r="M292" s="6">
        <f>IF(B292="","",IF(ISNA(MATCH(B292,Properties!$A$2:$A$21,0)),"Property ref is not on the Properties tab",IF(AND(F292="Mortgage interest",C292="Residential",IFERROR(VLOOKUP(B292,Properties!$A$2:$F$21,6,FALSE),"")="No"),"Interest disallowed - this property has no RTB registration",IF(AND(F292="Mortgage interest",C292="Residential",IFERROR(VLOOKUP(B292,Properties!$A$2:$F$21,6,FALSE),"")=""),"Set the RTB registered column on Properties",IF(AND(F292="Pre-letting expenditure (S. 97A)",C292="Commercial"),"Pre-letting relief is residential only","")))))</f>
      </c>
    </row>
    <row r="293">
      <c r="A293" s="3"/>
      <c r="C293">
        <f>IF(B293="","",IFERROR(VLOOKUP(B293,Properties!$A$2:$D$21,4,FALSE),"not on Properties"))</f>
      </c>
      <c r="G293" s="4"/>
      <c r="H293" s="4"/>
      <c r="I293" s="4">
        <f>IF(COUNT(G293:H293)=0,"",SUM(G293:H293))</f>
      </c>
      <c r="J293" s="5"/>
      <c r="K293" s="4">
        <f>IF(G293="","",G293*IF(J293="",1,J293)*IF(AND(F293="Mortgage interest",C293="Residential",IFERROR(VLOOKUP(B293,Properties!$A$2:$F$21,6,FALSE),"")="No"),0,1))</f>
      </c>
      <c r="M293" s="6">
        <f>IF(B293="","",IF(ISNA(MATCH(B293,Properties!$A$2:$A$21,0)),"Property ref is not on the Properties tab",IF(AND(F293="Mortgage interest",C293="Residential",IFERROR(VLOOKUP(B293,Properties!$A$2:$F$21,6,FALSE),"")="No"),"Interest disallowed - this property has no RTB registration",IF(AND(F293="Mortgage interest",C293="Residential",IFERROR(VLOOKUP(B293,Properties!$A$2:$F$21,6,FALSE),"")=""),"Set the RTB registered column on Properties",IF(AND(F293="Pre-letting expenditure (S. 97A)",C293="Commercial"),"Pre-letting relief is residential only","")))))</f>
      </c>
    </row>
    <row r="294">
      <c r="A294" s="3"/>
      <c r="C294">
        <f>IF(B294="","",IFERROR(VLOOKUP(B294,Properties!$A$2:$D$21,4,FALSE),"not on Properties"))</f>
      </c>
      <c r="G294" s="4"/>
      <c r="H294" s="4"/>
      <c r="I294" s="4">
        <f>IF(COUNT(G294:H294)=0,"",SUM(G294:H294))</f>
      </c>
      <c r="J294" s="5"/>
      <c r="K294" s="4">
        <f>IF(G294="","",G294*IF(J294="",1,J294)*IF(AND(F294="Mortgage interest",C294="Residential",IFERROR(VLOOKUP(B294,Properties!$A$2:$F$21,6,FALSE),"")="No"),0,1))</f>
      </c>
      <c r="M294" s="6">
        <f>IF(B294="","",IF(ISNA(MATCH(B294,Properties!$A$2:$A$21,0)),"Property ref is not on the Properties tab",IF(AND(F294="Mortgage interest",C294="Residential",IFERROR(VLOOKUP(B294,Properties!$A$2:$F$21,6,FALSE),"")="No"),"Interest disallowed - this property has no RTB registration",IF(AND(F294="Mortgage interest",C294="Residential",IFERROR(VLOOKUP(B294,Properties!$A$2:$F$21,6,FALSE),"")=""),"Set the RTB registered column on Properties",IF(AND(F294="Pre-letting expenditure (S. 97A)",C294="Commercial"),"Pre-letting relief is residential only","")))))</f>
      </c>
    </row>
    <row r="295">
      <c r="A295" s="3"/>
      <c r="C295">
        <f>IF(B295="","",IFERROR(VLOOKUP(B295,Properties!$A$2:$D$21,4,FALSE),"not on Properties"))</f>
      </c>
      <c r="G295" s="4"/>
      <c r="H295" s="4"/>
      <c r="I295" s="4">
        <f>IF(COUNT(G295:H295)=0,"",SUM(G295:H295))</f>
      </c>
      <c r="J295" s="5"/>
      <c r="K295" s="4">
        <f>IF(G295="","",G295*IF(J295="",1,J295)*IF(AND(F295="Mortgage interest",C295="Residential",IFERROR(VLOOKUP(B295,Properties!$A$2:$F$21,6,FALSE),"")="No"),0,1))</f>
      </c>
      <c r="M295" s="6">
        <f>IF(B295="","",IF(ISNA(MATCH(B295,Properties!$A$2:$A$21,0)),"Property ref is not on the Properties tab",IF(AND(F295="Mortgage interest",C295="Residential",IFERROR(VLOOKUP(B295,Properties!$A$2:$F$21,6,FALSE),"")="No"),"Interest disallowed - this property has no RTB registration",IF(AND(F295="Mortgage interest",C295="Residential",IFERROR(VLOOKUP(B295,Properties!$A$2:$F$21,6,FALSE),"")=""),"Set the RTB registered column on Properties",IF(AND(F295="Pre-letting expenditure (S. 97A)",C295="Commercial"),"Pre-letting relief is residential only","")))))</f>
      </c>
    </row>
    <row r="296">
      <c r="A296" s="3"/>
      <c r="C296">
        <f>IF(B296="","",IFERROR(VLOOKUP(B296,Properties!$A$2:$D$21,4,FALSE),"not on Properties"))</f>
      </c>
      <c r="G296" s="4"/>
      <c r="H296" s="4"/>
      <c r="I296" s="4">
        <f>IF(COUNT(G296:H296)=0,"",SUM(G296:H296))</f>
      </c>
      <c r="J296" s="5"/>
      <c r="K296" s="4">
        <f>IF(G296="","",G296*IF(J296="",1,J296)*IF(AND(F296="Mortgage interest",C296="Residential",IFERROR(VLOOKUP(B296,Properties!$A$2:$F$21,6,FALSE),"")="No"),0,1))</f>
      </c>
      <c r="M296" s="6">
        <f>IF(B296="","",IF(ISNA(MATCH(B296,Properties!$A$2:$A$21,0)),"Property ref is not on the Properties tab",IF(AND(F296="Mortgage interest",C296="Residential",IFERROR(VLOOKUP(B296,Properties!$A$2:$F$21,6,FALSE),"")="No"),"Interest disallowed - this property has no RTB registration",IF(AND(F296="Mortgage interest",C296="Residential",IFERROR(VLOOKUP(B296,Properties!$A$2:$F$21,6,FALSE),"")=""),"Set the RTB registered column on Properties",IF(AND(F296="Pre-letting expenditure (S. 97A)",C296="Commercial"),"Pre-letting relief is residential only","")))))</f>
      </c>
    </row>
    <row r="297">
      <c r="A297" s="3"/>
      <c r="C297">
        <f>IF(B297="","",IFERROR(VLOOKUP(B297,Properties!$A$2:$D$21,4,FALSE),"not on Properties"))</f>
      </c>
      <c r="G297" s="4"/>
      <c r="H297" s="4"/>
      <c r="I297" s="4">
        <f>IF(COUNT(G297:H297)=0,"",SUM(G297:H297))</f>
      </c>
      <c r="J297" s="5"/>
      <c r="K297" s="4">
        <f>IF(G297="","",G297*IF(J297="",1,J297)*IF(AND(F297="Mortgage interest",C297="Residential",IFERROR(VLOOKUP(B297,Properties!$A$2:$F$21,6,FALSE),"")="No"),0,1))</f>
      </c>
      <c r="M297" s="6">
        <f>IF(B297="","",IF(ISNA(MATCH(B297,Properties!$A$2:$A$21,0)),"Property ref is not on the Properties tab",IF(AND(F297="Mortgage interest",C297="Residential",IFERROR(VLOOKUP(B297,Properties!$A$2:$F$21,6,FALSE),"")="No"),"Interest disallowed - this property has no RTB registration",IF(AND(F297="Mortgage interest",C297="Residential",IFERROR(VLOOKUP(B297,Properties!$A$2:$F$21,6,FALSE),"")=""),"Set the RTB registered column on Properties",IF(AND(F297="Pre-letting expenditure (S. 97A)",C297="Commercial"),"Pre-letting relief is residential only","")))))</f>
      </c>
    </row>
    <row r="298">
      <c r="A298" s="3"/>
      <c r="C298">
        <f>IF(B298="","",IFERROR(VLOOKUP(B298,Properties!$A$2:$D$21,4,FALSE),"not on Properties"))</f>
      </c>
      <c r="G298" s="4"/>
      <c r="H298" s="4"/>
      <c r="I298" s="4">
        <f>IF(COUNT(G298:H298)=0,"",SUM(G298:H298))</f>
      </c>
      <c r="J298" s="5"/>
      <c r="K298" s="4">
        <f>IF(G298="","",G298*IF(J298="",1,J298)*IF(AND(F298="Mortgage interest",C298="Residential",IFERROR(VLOOKUP(B298,Properties!$A$2:$F$21,6,FALSE),"")="No"),0,1))</f>
      </c>
      <c r="M298" s="6">
        <f>IF(B298="","",IF(ISNA(MATCH(B298,Properties!$A$2:$A$21,0)),"Property ref is not on the Properties tab",IF(AND(F298="Mortgage interest",C298="Residential",IFERROR(VLOOKUP(B298,Properties!$A$2:$F$21,6,FALSE),"")="No"),"Interest disallowed - this property has no RTB registration",IF(AND(F298="Mortgage interest",C298="Residential",IFERROR(VLOOKUP(B298,Properties!$A$2:$F$21,6,FALSE),"")=""),"Set the RTB registered column on Properties",IF(AND(F298="Pre-letting expenditure (S. 97A)",C298="Commercial"),"Pre-letting relief is residential only","")))))</f>
      </c>
    </row>
    <row r="299">
      <c r="A299" s="3"/>
      <c r="C299">
        <f>IF(B299="","",IFERROR(VLOOKUP(B299,Properties!$A$2:$D$21,4,FALSE),"not on Properties"))</f>
      </c>
      <c r="G299" s="4"/>
      <c r="H299" s="4"/>
      <c r="I299" s="4">
        <f>IF(COUNT(G299:H299)=0,"",SUM(G299:H299))</f>
      </c>
      <c r="J299" s="5"/>
      <c r="K299" s="4">
        <f>IF(G299="","",G299*IF(J299="",1,J299)*IF(AND(F299="Mortgage interest",C299="Residential",IFERROR(VLOOKUP(B299,Properties!$A$2:$F$21,6,FALSE),"")="No"),0,1))</f>
      </c>
      <c r="M299" s="6">
        <f>IF(B299="","",IF(ISNA(MATCH(B299,Properties!$A$2:$A$21,0)),"Property ref is not on the Properties tab",IF(AND(F299="Mortgage interest",C299="Residential",IFERROR(VLOOKUP(B299,Properties!$A$2:$F$21,6,FALSE),"")="No"),"Interest disallowed - this property has no RTB registration",IF(AND(F299="Mortgage interest",C299="Residential",IFERROR(VLOOKUP(B299,Properties!$A$2:$F$21,6,FALSE),"")=""),"Set the RTB registered column on Properties",IF(AND(F299="Pre-letting expenditure (S. 97A)",C299="Commercial"),"Pre-letting relief is residential only","")))))</f>
      </c>
    </row>
    <row r="300">
      <c r="A300" s="3"/>
      <c r="C300">
        <f>IF(B300="","",IFERROR(VLOOKUP(B300,Properties!$A$2:$D$21,4,FALSE),"not on Properties"))</f>
      </c>
      <c r="G300" s="4"/>
      <c r="H300" s="4"/>
      <c r="I300" s="4">
        <f>IF(COUNT(G300:H300)=0,"",SUM(G300:H300))</f>
      </c>
      <c r="J300" s="5"/>
      <c r="K300" s="4">
        <f>IF(G300="","",G300*IF(J300="",1,J300)*IF(AND(F300="Mortgage interest",C300="Residential",IFERROR(VLOOKUP(B300,Properties!$A$2:$F$21,6,FALSE),"")="No"),0,1))</f>
      </c>
      <c r="M300" s="6">
        <f>IF(B300="","",IF(ISNA(MATCH(B300,Properties!$A$2:$A$21,0)),"Property ref is not on the Properties tab",IF(AND(F300="Mortgage interest",C300="Residential",IFERROR(VLOOKUP(B300,Properties!$A$2:$F$21,6,FALSE),"")="No"),"Interest disallowed - this property has no RTB registration",IF(AND(F300="Mortgage interest",C300="Residential",IFERROR(VLOOKUP(B300,Properties!$A$2:$F$21,6,FALSE),"")=""),"Set the RTB registered column on Properties",IF(AND(F300="Pre-letting expenditure (S. 97A)",C300="Commercial"),"Pre-letting relief is residential only","")))))</f>
      </c>
    </row>
    <row r="301">
      <c r="A301" s="3"/>
      <c r="C301">
        <f>IF(B301="","",IFERROR(VLOOKUP(B301,Properties!$A$2:$D$21,4,FALSE),"not on Properties"))</f>
      </c>
      <c r="G301" s="4"/>
      <c r="H301" s="4"/>
      <c r="I301" s="4">
        <f>IF(COUNT(G301:H301)=0,"",SUM(G301:H301))</f>
      </c>
      <c r="J301" s="5"/>
      <c r="K301" s="4">
        <f>IF(G301="","",G301*IF(J301="",1,J301)*IF(AND(F301="Mortgage interest",C301="Residential",IFERROR(VLOOKUP(B301,Properties!$A$2:$F$21,6,FALSE),"")="No"),0,1))</f>
      </c>
      <c r="M301" s="6">
        <f>IF(B301="","",IF(ISNA(MATCH(B301,Properties!$A$2:$A$21,0)),"Property ref is not on the Properties tab",IF(AND(F301="Mortgage interest",C301="Residential",IFERROR(VLOOKUP(B301,Properties!$A$2:$F$21,6,FALSE),"")="No"),"Interest disallowed - this property has no RTB registration",IF(AND(F301="Mortgage interest",C301="Residential",IFERROR(VLOOKUP(B301,Properties!$A$2:$F$21,6,FALSE),"")=""),"Set the RTB registered column on Properties",IF(AND(F301="Pre-letting expenditure (S. 97A)",C301="Commercial"),"Pre-letting relief is residential only","")))))</f>
      </c>
    </row>
    <row r="302">
      <c r="A302" s="3"/>
      <c r="C302">
        <f>IF(B302="","",IFERROR(VLOOKUP(B302,Properties!$A$2:$D$21,4,FALSE),"not on Properties"))</f>
      </c>
      <c r="G302" s="4"/>
      <c r="H302" s="4"/>
      <c r="I302" s="4">
        <f>IF(COUNT(G302:H302)=0,"",SUM(G302:H302))</f>
      </c>
      <c r="J302" s="5"/>
      <c r="K302" s="4">
        <f>IF(G302="","",G302*IF(J302="",1,J302)*IF(AND(F302="Mortgage interest",C302="Residential",IFERROR(VLOOKUP(B302,Properties!$A$2:$F$21,6,FALSE),"")="No"),0,1))</f>
      </c>
      <c r="M302" s="6">
        <f>IF(B302="","",IF(ISNA(MATCH(B302,Properties!$A$2:$A$21,0)),"Property ref is not on the Properties tab",IF(AND(F302="Mortgage interest",C302="Residential",IFERROR(VLOOKUP(B302,Properties!$A$2:$F$21,6,FALSE),"")="No"),"Interest disallowed - this property has no RTB registration",IF(AND(F302="Mortgage interest",C302="Residential",IFERROR(VLOOKUP(B302,Properties!$A$2:$F$21,6,FALSE),"")=""),"Set the RTB registered column on Properties",IF(AND(F302="Pre-letting expenditure (S. 97A)",C302="Commercial"),"Pre-letting relief is residential only","")))))</f>
      </c>
    </row>
    <row r="303">
      <c r="A303" s="3"/>
      <c r="C303">
        <f>IF(B303="","",IFERROR(VLOOKUP(B303,Properties!$A$2:$D$21,4,FALSE),"not on Properties"))</f>
      </c>
      <c r="G303" s="4"/>
      <c r="H303" s="4"/>
      <c r="I303" s="4">
        <f>IF(COUNT(G303:H303)=0,"",SUM(G303:H303))</f>
      </c>
      <c r="J303" s="5"/>
      <c r="K303" s="4">
        <f>IF(G303="","",G303*IF(J303="",1,J303)*IF(AND(F303="Mortgage interest",C303="Residential",IFERROR(VLOOKUP(B303,Properties!$A$2:$F$21,6,FALSE),"")="No"),0,1))</f>
      </c>
      <c r="M303" s="6">
        <f>IF(B303="","",IF(ISNA(MATCH(B303,Properties!$A$2:$A$21,0)),"Property ref is not on the Properties tab",IF(AND(F303="Mortgage interest",C303="Residential",IFERROR(VLOOKUP(B303,Properties!$A$2:$F$21,6,FALSE),"")="No"),"Interest disallowed - this property has no RTB registration",IF(AND(F303="Mortgage interest",C303="Residential",IFERROR(VLOOKUP(B303,Properties!$A$2:$F$21,6,FALSE),"")=""),"Set the RTB registered column on Properties",IF(AND(F303="Pre-letting expenditure (S. 97A)",C303="Commercial"),"Pre-letting relief is residential only","")))))</f>
      </c>
    </row>
    <row r="304">
      <c r="A304" s="3"/>
      <c r="C304">
        <f>IF(B304="","",IFERROR(VLOOKUP(B304,Properties!$A$2:$D$21,4,FALSE),"not on Properties"))</f>
      </c>
      <c r="G304" s="4"/>
      <c r="H304" s="4"/>
      <c r="I304" s="4">
        <f>IF(COUNT(G304:H304)=0,"",SUM(G304:H304))</f>
      </c>
      <c r="J304" s="5"/>
      <c r="K304" s="4">
        <f>IF(G304="","",G304*IF(J304="",1,J304)*IF(AND(F304="Mortgage interest",C304="Residential",IFERROR(VLOOKUP(B304,Properties!$A$2:$F$21,6,FALSE),"")="No"),0,1))</f>
      </c>
      <c r="M304" s="6">
        <f>IF(B304="","",IF(ISNA(MATCH(B304,Properties!$A$2:$A$21,0)),"Property ref is not on the Properties tab",IF(AND(F304="Mortgage interest",C304="Residential",IFERROR(VLOOKUP(B304,Properties!$A$2:$F$21,6,FALSE),"")="No"),"Interest disallowed - this property has no RTB registration",IF(AND(F304="Mortgage interest",C304="Residential",IFERROR(VLOOKUP(B304,Properties!$A$2:$F$21,6,FALSE),"")=""),"Set the RTB registered column on Properties",IF(AND(F304="Pre-letting expenditure (S. 97A)",C304="Commercial"),"Pre-letting relief is residential only","")))))</f>
      </c>
    </row>
    <row r="305">
      <c r="A305" s="3"/>
      <c r="C305">
        <f>IF(B305="","",IFERROR(VLOOKUP(B305,Properties!$A$2:$D$21,4,FALSE),"not on Properties"))</f>
      </c>
      <c r="G305" s="4"/>
      <c r="H305" s="4"/>
      <c r="I305" s="4">
        <f>IF(COUNT(G305:H305)=0,"",SUM(G305:H305))</f>
      </c>
      <c r="J305" s="5"/>
      <c r="K305" s="4">
        <f>IF(G305="","",G305*IF(J305="",1,J305)*IF(AND(F305="Mortgage interest",C305="Residential",IFERROR(VLOOKUP(B305,Properties!$A$2:$F$21,6,FALSE),"")="No"),0,1))</f>
      </c>
      <c r="M305" s="6">
        <f>IF(B305="","",IF(ISNA(MATCH(B305,Properties!$A$2:$A$21,0)),"Property ref is not on the Properties tab",IF(AND(F305="Mortgage interest",C305="Residential",IFERROR(VLOOKUP(B305,Properties!$A$2:$F$21,6,FALSE),"")="No"),"Interest disallowed - this property has no RTB registration",IF(AND(F305="Mortgage interest",C305="Residential",IFERROR(VLOOKUP(B305,Properties!$A$2:$F$21,6,FALSE),"")=""),"Set the RTB registered column on Properties",IF(AND(F305="Pre-letting expenditure (S. 97A)",C305="Commercial"),"Pre-letting relief is residential only","")))))</f>
      </c>
    </row>
    <row r="306">
      <c r="A306" s="3"/>
      <c r="C306">
        <f>IF(B306="","",IFERROR(VLOOKUP(B306,Properties!$A$2:$D$21,4,FALSE),"not on Properties"))</f>
      </c>
      <c r="G306" s="4"/>
      <c r="H306" s="4"/>
      <c r="I306" s="4">
        <f>IF(COUNT(G306:H306)=0,"",SUM(G306:H306))</f>
      </c>
      <c r="J306" s="5"/>
      <c r="K306" s="4">
        <f>IF(G306="","",G306*IF(J306="",1,J306)*IF(AND(F306="Mortgage interest",C306="Residential",IFERROR(VLOOKUP(B306,Properties!$A$2:$F$21,6,FALSE),"")="No"),0,1))</f>
      </c>
      <c r="M306" s="6">
        <f>IF(B306="","",IF(ISNA(MATCH(B306,Properties!$A$2:$A$21,0)),"Property ref is not on the Properties tab",IF(AND(F306="Mortgage interest",C306="Residential",IFERROR(VLOOKUP(B306,Properties!$A$2:$F$21,6,FALSE),"")="No"),"Interest disallowed - this property has no RTB registration",IF(AND(F306="Mortgage interest",C306="Residential",IFERROR(VLOOKUP(B306,Properties!$A$2:$F$21,6,FALSE),"")=""),"Set the RTB registered column on Properties",IF(AND(F306="Pre-letting expenditure (S. 97A)",C306="Commercial"),"Pre-letting relief is residential only","")))))</f>
      </c>
    </row>
    <row r="307">
      <c r="A307" s="3"/>
      <c r="C307">
        <f>IF(B307="","",IFERROR(VLOOKUP(B307,Properties!$A$2:$D$21,4,FALSE),"not on Properties"))</f>
      </c>
      <c r="G307" s="4"/>
      <c r="H307" s="4"/>
      <c r="I307" s="4">
        <f>IF(COUNT(G307:H307)=0,"",SUM(G307:H307))</f>
      </c>
      <c r="J307" s="5"/>
      <c r="K307" s="4">
        <f>IF(G307="","",G307*IF(J307="",1,J307)*IF(AND(F307="Mortgage interest",C307="Residential",IFERROR(VLOOKUP(B307,Properties!$A$2:$F$21,6,FALSE),"")="No"),0,1))</f>
      </c>
      <c r="M307" s="6">
        <f>IF(B307="","",IF(ISNA(MATCH(B307,Properties!$A$2:$A$21,0)),"Property ref is not on the Properties tab",IF(AND(F307="Mortgage interest",C307="Residential",IFERROR(VLOOKUP(B307,Properties!$A$2:$F$21,6,FALSE),"")="No"),"Interest disallowed - this property has no RTB registration",IF(AND(F307="Mortgage interest",C307="Residential",IFERROR(VLOOKUP(B307,Properties!$A$2:$F$21,6,FALSE),"")=""),"Set the RTB registered column on Properties",IF(AND(F307="Pre-letting expenditure (S. 97A)",C307="Commercial"),"Pre-letting relief is residential only","")))))</f>
      </c>
    </row>
    <row r="308">
      <c r="A308" s="3"/>
      <c r="C308">
        <f>IF(B308="","",IFERROR(VLOOKUP(B308,Properties!$A$2:$D$21,4,FALSE),"not on Properties"))</f>
      </c>
      <c r="G308" s="4"/>
      <c r="H308" s="4"/>
      <c r="I308" s="4">
        <f>IF(COUNT(G308:H308)=0,"",SUM(G308:H308))</f>
      </c>
      <c r="J308" s="5"/>
      <c r="K308" s="4">
        <f>IF(G308="","",G308*IF(J308="",1,J308)*IF(AND(F308="Mortgage interest",C308="Residential",IFERROR(VLOOKUP(B308,Properties!$A$2:$F$21,6,FALSE),"")="No"),0,1))</f>
      </c>
      <c r="M308" s="6">
        <f>IF(B308="","",IF(ISNA(MATCH(B308,Properties!$A$2:$A$21,0)),"Property ref is not on the Properties tab",IF(AND(F308="Mortgage interest",C308="Residential",IFERROR(VLOOKUP(B308,Properties!$A$2:$F$21,6,FALSE),"")="No"),"Interest disallowed - this property has no RTB registration",IF(AND(F308="Mortgage interest",C308="Residential",IFERROR(VLOOKUP(B308,Properties!$A$2:$F$21,6,FALSE),"")=""),"Set the RTB registered column on Properties",IF(AND(F308="Pre-letting expenditure (S. 97A)",C308="Commercial"),"Pre-letting relief is residential only","")))))</f>
      </c>
    </row>
    <row r="309">
      <c r="A309" s="3"/>
      <c r="C309">
        <f>IF(B309="","",IFERROR(VLOOKUP(B309,Properties!$A$2:$D$21,4,FALSE),"not on Properties"))</f>
      </c>
      <c r="G309" s="4"/>
      <c r="H309" s="4"/>
      <c r="I309" s="4">
        <f>IF(COUNT(G309:H309)=0,"",SUM(G309:H309))</f>
      </c>
      <c r="J309" s="5"/>
      <c r="K309" s="4">
        <f>IF(G309="","",G309*IF(J309="",1,J309)*IF(AND(F309="Mortgage interest",C309="Residential",IFERROR(VLOOKUP(B309,Properties!$A$2:$F$21,6,FALSE),"")="No"),0,1))</f>
      </c>
      <c r="M309" s="6">
        <f>IF(B309="","",IF(ISNA(MATCH(B309,Properties!$A$2:$A$21,0)),"Property ref is not on the Properties tab",IF(AND(F309="Mortgage interest",C309="Residential",IFERROR(VLOOKUP(B309,Properties!$A$2:$F$21,6,FALSE),"")="No"),"Interest disallowed - this property has no RTB registration",IF(AND(F309="Mortgage interest",C309="Residential",IFERROR(VLOOKUP(B309,Properties!$A$2:$F$21,6,FALSE),"")=""),"Set the RTB registered column on Properties",IF(AND(F309="Pre-letting expenditure (S. 97A)",C309="Commercial"),"Pre-letting relief is residential only","")))))</f>
      </c>
    </row>
    <row r="310">
      <c r="A310" s="3"/>
      <c r="C310">
        <f>IF(B310="","",IFERROR(VLOOKUP(B310,Properties!$A$2:$D$21,4,FALSE),"not on Properties"))</f>
      </c>
      <c r="G310" s="4"/>
      <c r="H310" s="4"/>
      <c r="I310" s="4">
        <f>IF(COUNT(G310:H310)=0,"",SUM(G310:H310))</f>
      </c>
      <c r="J310" s="5"/>
      <c r="K310" s="4">
        <f>IF(G310="","",G310*IF(J310="",1,J310)*IF(AND(F310="Mortgage interest",C310="Residential",IFERROR(VLOOKUP(B310,Properties!$A$2:$F$21,6,FALSE),"")="No"),0,1))</f>
      </c>
      <c r="M310" s="6">
        <f>IF(B310="","",IF(ISNA(MATCH(B310,Properties!$A$2:$A$21,0)),"Property ref is not on the Properties tab",IF(AND(F310="Mortgage interest",C310="Residential",IFERROR(VLOOKUP(B310,Properties!$A$2:$F$21,6,FALSE),"")="No"),"Interest disallowed - this property has no RTB registration",IF(AND(F310="Mortgage interest",C310="Residential",IFERROR(VLOOKUP(B310,Properties!$A$2:$F$21,6,FALSE),"")=""),"Set the RTB registered column on Properties",IF(AND(F310="Pre-letting expenditure (S. 97A)",C310="Commercial"),"Pre-letting relief is residential only","")))))</f>
      </c>
    </row>
    <row r="311">
      <c r="A311" s="3"/>
      <c r="C311">
        <f>IF(B311="","",IFERROR(VLOOKUP(B311,Properties!$A$2:$D$21,4,FALSE),"not on Properties"))</f>
      </c>
      <c r="G311" s="4"/>
      <c r="H311" s="4"/>
      <c r="I311" s="4">
        <f>IF(COUNT(G311:H311)=0,"",SUM(G311:H311))</f>
      </c>
      <c r="J311" s="5"/>
      <c r="K311" s="4">
        <f>IF(G311="","",G311*IF(J311="",1,J311)*IF(AND(F311="Mortgage interest",C311="Residential",IFERROR(VLOOKUP(B311,Properties!$A$2:$F$21,6,FALSE),"")="No"),0,1))</f>
      </c>
      <c r="M311" s="6">
        <f>IF(B311="","",IF(ISNA(MATCH(B311,Properties!$A$2:$A$21,0)),"Property ref is not on the Properties tab",IF(AND(F311="Mortgage interest",C311="Residential",IFERROR(VLOOKUP(B311,Properties!$A$2:$F$21,6,FALSE),"")="No"),"Interest disallowed - this property has no RTB registration",IF(AND(F311="Mortgage interest",C311="Residential",IFERROR(VLOOKUP(B311,Properties!$A$2:$F$21,6,FALSE),"")=""),"Set the RTB registered column on Properties",IF(AND(F311="Pre-letting expenditure (S. 97A)",C311="Commercial"),"Pre-letting relief is residential only","")))))</f>
      </c>
    </row>
    <row r="312">
      <c r="A312" s="3"/>
      <c r="C312">
        <f>IF(B312="","",IFERROR(VLOOKUP(B312,Properties!$A$2:$D$21,4,FALSE),"not on Properties"))</f>
      </c>
      <c r="G312" s="4"/>
      <c r="H312" s="4"/>
      <c r="I312" s="4">
        <f>IF(COUNT(G312:H312)=0,"",SUM(G312:H312))</f>
      </c>
      <c r="J312" s="5"/>
      <c r="K312" s="4">
        <f>IF(G312="","",G312*IF(J312="",1,J312)*IF(AND(F312="Mortgage interest",C312="Residential",IFERROR(VLOOKUP(B312,Properties!$A$2:$F$21,6,FALSE),"")="No"),0,1))</f>
      </c>
      <c r="M312" s="6">
        <f>IF(B312="","",IF(ISNA(MATCH(B312,Properties!$A$2:$A$21,0)),"Property ref is not on the Properties tab",IF(AND(F312="Mortgage interest",C312="Residential",IFERROR(VLOOKUP(B312,Properties!$A$2:$F$21,6,FALSE),"")="No"),"Interest disallowed - this property has no RTB registration",IF(AND(F312="Mortgage interest",C312="Residential",IFERROR(VLOOKUP(B312,Properties!$A$2:$F$21,6,FALSE),"")=""),"Set the RTB registered column on Properties",IF(AND(F312="Pre-letting expenditure (S. 97A)",C312="Commercial"),"Pre-letting relief is residential only","")))))</f>
      </c>
    </row>
    <row r="313">
      <c r="A313" s="3"/>
      <c r="C313">
        <f>IF(B313="","",IFERROR(VLOOKUP(B313,Properties!$A$2:$D$21,4,FALSE),"not on Properties"))</f>
      </c>
      <c r="G313" s="4"/>
      <c r="H313" s="4"/>
      <c r="I313" s="4">
        <f>IF(COUNT(G313:H313)=0,"",SUM(G313:H313))</f>
      </c>
      <c r="J313" s="5"/>
      <c r="K313" s="4">
        <f>IF(G313="","",G313*IF(J313="",1,J313)*IF(AND(F313="Mortgage interest",C313="Residential",IFERROR(VLOOKUP(B313,Properties!$A$2:$F$21,6,FALSE),"")="No"),0,1))</f>
      </c>
      <c r="M313" s="6">
        <f>IF(B313="","",IF(ISNA(MATCH(B313,Properties!$A$2:$A$21,0)),"Property ref is not on the Properties tab",IF(AND(F313="Mortgage interest",C313="Residential",IFERROR(VLOOKUP(B313,Properties!$A$2:$F$21,6,FALSE),"")="No"),"Interest disallowed - this property has no RTB registration",IF(AND(F313="Mortgage interest",C313="Residential",IFERROR(VLOOKUP(B313,Properties!$A$2:$F$21,6,FALSE),"")=""),"Set the RTB registered column on Properties",IF(AND(F313="Pre-letting expenditure (S. 97A)",C313="Commercial"),"Pre-letting relief is residential only","")))))</f>
      </c>
    </row>
    <row r="314">
      <c r="A314" s="3"/>
      <c r="C314">
        <f>IF(B314="","",IFERROR(VLOOKUP(B314,Properties!$A$2:$D$21,4,FALSE),"not on Properties"))</f>
      </c>
      <c r="G314" s="4"/>
      <c r="H314" s="4"/>
      <c r="I314" s="4">
        <f>IF(COUNT(G314:H314)=0,"",SUM(G314:H314))</f>
      </c>
      <c r="J314" s="5"/>
      <c r="K314" s="4">
        <f>IF(G314="","",G314*IF(J314="",1,J314)*IF(AND(F314="Mortgage interest",C314="Residential",IFERROR(VLOOKUP(B314,Properties!$A$2:$F$21,6,FALSE),"")="No"),0,1))</f>
      </c>
      <c r="M314" s="6">
        <f>IF(B314="","",IF(ISNA(MATCH(B314,Properties!$A$2:$A$21,0)),"Property ref is not on the Properties tab",IF(AND(F314="Mortgage interest",C314="Residential",IFERROR(VLOOKUP(B314,Properties!$A$2:$F$21,6,FALSE),"")="No"),"Interest disallowed - this property has no RTB registration",IF(AND(F314="Mortgage interest",C314="Residential",IFERROR(VLOOKUP(B314,Properties!$A$2:$F$21,6,FALSE),"")=""),"Set the RTB registered column on Properties",IF(AND(F314="Pre-letting expenditure (S. 97A)",C314="Commercial"),"Pre-letting relief is residential only","")))))</f>
      </c>
    </row>
    <row r="315">
      <c r="A315" s="3"/>
      <c r="C315">
        <f>IF(B315="","",IFERROR(VLOOKUP(B315,Properties!$A$2:$D$21,4,FALSE),"not on Properties"))</f>
      </c>
      <c r="G315" s="4"/>
      <c r="H315" s="4"/>
      <c r="I315" s="4">
        <f>IF(COUNT(G315:H315)=0,"",SUM(G315:H315))</f>
      </c>
      <c r="J315" s="5"/>
      <c r="K315" s="4">
        <f>IF(G315="","",G315*IF(J315="",1,J315)*IF(AND(F315="Mortgage interest",C315="Residential",IFERROR(VLOOKUP(B315,Properties!$A$2:$F$21,6,FALSE),"")="No"),0,1))</f>
      </c>
      <c r="M315" s="6">
        <f>IF(B315="","",IF(ISNA(MATCH(B315,Properties!$A$2:$A$21,0)),"Property ref is not on the Properties tab",IF(AND(F315="Mortgage interest",C315="Residential",IFERROR(VLOOKUP(B315,Properties!$A$2:$F$21,6,FALSE),"")="No"),"Interest disallowed - this property has no RTB registration",IF(AND(F315="Mortgage interest",C315="Residential",IFERROR(VLOOKUP(B315,Properties!$A$2:$F$21,6,FALSE),"")=""),"Set the RTB registered column on Properties",IF(AND(F315="Pre-letting expenditure (S. 97A)",C315="Commercial"),"Pre-letting relief is residential only","")))))</f>
      </c>
    </row>
    <row r="316">
      <c r="A316" s="3"/>
      <c r="C316">
        <f>IF(B316="","",IFERROR(VLOOKUP(B316,Properties!$A$2:$D$21,4,FALSE),"not on Properties"))</f>
      </c>
      <c r="G316" s="4"/>
      <c r="H316" s="4"/>
      <c r="I316" s="4">
        <f>IF(COUNT(G316:H316)=0,"",SUM(G316:H316))</f>
      </c>
      <c r="J316" s="5"/>
      <c r="K316" s="4">
        <f>IF(G316="","",G316*IF(J316="",1,J316)*IF(AND(F316="Mortgage interest",C316="Residential",IFERROR(VLOOKUP(B316,Properties!$A$2:$F$21,6,FALSE),"")="No"),0,1))</f>
      </c>
      <c r="M316" s="6">
        <f>IF(B316="","",IF(ISNA(MATCH(B316,Properties!$A$2:$A$21,0)),"Property ref is not on the Properties tab",IF(AND(F316="Mortgage interest",C316="Residential",IFERROR(VLOOKUP(B316,Properties!$A$2:$F$21,6,FALSE),"")="No"),"Interest disallowed - this property has no RTB registration",IF(AND(F316="Mortgage interest",C316="Residential",IFERROR(VLOOKUP(B316,Properties!$A$2:$F$21,6,FALSE),"")=""),"Set the RTB registered column on Properties",IF(AND(F316="Pre-letting expenditure (S. 97A)",C316="Commercial"),"Pre-letting relief is residential only","")))))</f>
      </c>
    </row>
    <row r="317">
      <c r="A317" s="3"/>
      <c r="C317">
        <f>IF(B317="","",IFERROR(VLOOKUP(B317,Properties!$A$2:$D$21,4,FALSE),"not on Properties"))</f>
      </c>
      <c r="G317" s="4"/>
      <c r="H317" s="4"/>
      <c r="I317" s="4">
        <f>IF(COUNT(G317:H317)=0,"",SUM(G317:H317))</f>
      </c>
      <c r="J317" s="5"/>
      <c r="K317" s="4">
        <f>IF(G317="","",G317*IF(J317="",1,J317)*IF(AND(F317="Mortgage interest",C317="Residential",IFERROR(VLOOKUP(B317,Properties!$A$2:$F$21,6,FALSE),"")="No"),0,1))</f>
      </c>
      <c r="M317" s="6">
        <f>IF(B317="","",IF(ISNA(MATCH(B317,Properties!$A$2:$A$21,0)),"Property ref is not on the Properties tab",IF(AND(F317="Mortgage interest",C317="Residential",IFERROR(VLOOKUP(B317,Properties!$A$2:$F$21,6,FALSE),"")="No"),"Interest disallowed - this property has no RTB registration",IF(AND(F317="Mortgage interest",C317="Residential",IFERROR(VLOOKUP(B317,Properties!$A$2:$F$21,6,FALSE),"")=""),"Set the RTB registered column on Properties",IF(AND(F317="Pre-letting expenditure (S. 97A)",C317="Commercial"),"Pre-letting relief is residential only","")))))</f>
      </c>
    </row>
    <row r="318">
      <c r="A318" s="3"/>
      <c r="C318">
        <f>IF(B318="","",IFERROR(VLOOKUP(B318,Properties!$A$2:$D$21,4,FALSE),"not on Properties"))</f>
      </c>
      <c r="G318" s="4"/>
      <c r="H318" s="4"/>
      <c r="I318" s="4">
        <f>IF(COUNT(G318:H318)=0,"",SUM(G318:H318))</f>
      </c>
      <c r="J318" s="5"/>
      <c r="K318" s="4">
        <f>IF(G318="","",G318*IF(J318="",1,J318)*IF(AND(F318="Mortgage interest",C318="Residential",IFERROR(VLOOKUP(B318,Properties!$A$2:$F$21,6,FALSE),"")="No"),0,1))</f>
      </c>
      <c r="M318" s="6">
        <f>IF(B318="","",IF(ISNA(MATCH(B318,Properties!$A$2:$A$21,0)),"Property ref is not on the Properties tab",IF(AND(F318="Mortgage interest",C318="Residential",IFERROR(VLOOKUP(B318,Properties!$A$2:$F$21,6,FALSE),"")="No"),"Interest disallowed - this property has no RTB registration",IF(AND(F318="Mortgage interest",C318="Residential",IFERROR(VLOOKUP(B318,Properties!$A$2:$F$21,6,FALSE),"")=""),"Set the RTB registered column on Properties",IF(AND(F318="Pre-letting expenditure (S. 97A)",C318="Commercial"),"Pre-letting relief is residential only","")))))</f>
      </c>
    </row>
    <row r="319">
      <c r="A319" s="3"/>
      <c r="C319">
        <f>IF(B319="","",IFERROR(VLOOKUP(B319,Properties!$A$2:$D$21,4,FALSE),"not on Properties"))</f>
      </c>
      <c r="G319" s="4"/>
      <c r="H319" s="4"/>
      <c r="I319" s="4">
        <f>IF(COUNT(G319:H319)=0,"",SUM(G319:H319))</f>
      </c>
      <c r="J319" s="5"/>
      <c r="K319" s="4">
        <f>IF(G319="","",G319*IF(J319="",1,J319)*IF(AND(F319="Mortgage interest",C319="Residential",IFERROR(VLOOKUP(B319,Properties!$A$2:$F$21,6,FALSE),"")="No"),0,1))</f>
      </c>
      <c r="M319" s="6">
        <f>IF(B319="","",IF(ISNA(MATCH(B319,Properties!$A$2:$A$21,0)),"Property ref is not on the Properties tab",IF(AND(F319="Mortgage interest",C319="Residential",IFERROR(VLOOKUP(B319,Properties!$A$2:$F$21,6,FALSE),"")="No"),"Interest disallowed - this property has no RTB registration",IF(AND(F319="Mortgage interest",C319="Residential",IFERROR(VLOOKUP(B319,Properties!$A$2:$F$21,6,FALSE),"")=""),"Set the RTB registered column on Properties",IF(AND(F319="Pre-letting expenditure (S. 97A)",C319="Commercial"),"Pre-letting relief is residential only","")))))</f>
      </c>
    </row>
    <row r="320">
      <c r="A320" s="3"/>
      <c r="C320">
        <f>IF(B320="","",IFERROR(VLOOKUP(B320,Properties!$A$2:$D$21,4,FALSE),"not on Properties"))</f>
      </c>
      <c r="G320" s="4"/>
      <c r="H320" s="4"/>
      <c r="I320" s="4">
        <f>IF(COUNT(G320:H320)=0,"",SUM(G320:H320))</f>
      </c>
      <c r="J320" s="5"/>
      <c r="K320" s="4">
        <f>IF(G320="","",G320*IF(J320="",1,J320)*IF(AND(F320="Mortgage interest",C320="Residential",IFERROR(VLOOKUP(B320,Properties!$A$2:$F$21,6,FALSE),"")="No"),0,1))</f>
      </c>
      <c r="M320" s="6">
        <f>IF(B320="","",IF(ISNA(MATCH(B320,Properties!$A$2:$A$21,0)),"Property ref is not on the Properties tab",IF(AND(F320="Mortgage interest",C320="Residential",IFERROR(VLOOKUP(B320,Properties!$A$2:$F$21,6,FALSE),"")="No"),"Interest disallowed - this property has no RTB registration",IF(AND(F320="Mortgage interest",C320="Residential",IFERROR(VLOOKUP(B320,Properties!$A$2:$F$21,6,FALSE),"")=""),"Set the RTB registered column on Properties",IF(AND(F320="Pre-letting expenditure (S. 97A)",C320="Commercial"),"Pre-letting relief is residential only","")))))</f>
      </c>
    </row>
    <row r="321">
      <c r="A321" s="3"/>
      <c r="C321">
        <f>IF(B321="","",IFERROR(VLOOKUP(B321,Properties!$A$2:$D$21,4,FALSE),"not on Properties"))</f>
      </c>
      <c r="G321" s="4"/>
      <c r="H321" s="4"/>
      <c r="I321" s="4">
        <f>IF(COUNT(G321:H321)=0,"",SUM(G321:H321))</f>
      </c>
      <c r="J321" s="5"/>
      <c r="K321" s="4">
        <f>IF(G321="","",G321*IF(J321="",1,J321)*IF(AND(F321="Mortgage interest",C321="Residential",IFERROR(VLOOKUP(B321,Properties!$A$2:$F$21,6,FALSE),"")="No"),0,1))</f>
      </c>
      <c r="M321" s="6">
        <f>IF(B321="","",IF(ISNA(MATCH(B321,Properties!$A$2:$A$21,0)),"Property ref is not on the Properties tab",IF(AND(F321="Mortgage interest",C321="Residential",IFERROR(VLOOKUP(B321,Properties!$A$2:$F$21,6,FALSE),"")="No"),"Interest disallowed - this property has no RTB registration",IF(AND(F321="Mortgage interest",C321="Residential",IFERROR(VLOOKUP(B321,Properties!$A$2:$F$21,6,FALSE),"")=""),"Set the RTB registered column on Properties",IF(AND(F321="Pre-letting expenditure (S. 97A)",C321="Commercial"),"Pre-letting relief is residential only","")))))</f>
      </c>
    </row>
    <row r="322">
      <c r="A322" s="3"/>
      <c r="C322">
        <f>IF(B322="","",IFERROR(VLOOKUP(B322,Properties!$A$2:$D$21,4,FALSE),"not on Properties"))</f>
      </c>
      <c r="G322" s="4"/>
      <c r="H322" s="4"/>
      <c r="I322" s="4">
        <f>IF(COUNT(G322:H322)=0,"",SUM(G322:H322))</f>
      </c>
      <c r="J322" s="5"/>
      <c r="K322" s="4">
        <f>IF(G322="","",G322*IF(J322="",1,J322)*IF(AND(F322="Mortgage interest",C322="Residential",IFERROR(VLOOKUP(B322,Properties!$A$2:$F$21,6,FALSE),"")="No"),0,1))</f>
      </c>
      <c r="M322" s="6">
        <f>IF(B322="","",IF(ISNA(MATCH(B322,Properties!$A$2:$A$21,0)),"Property ref is not on the Properties tab",IF(AND(F322="Mortgage interest",C322="Residential",IFERROR(VLOOKUP(B322,Properties!$A$2:$F$21,6,FALSE),"")="No"),"Interest disallowed - this property has no RTB registration",IF(AND(F322="Mortgage interest",C322="Residential",IFERROR(VLOOKUP(B322,Properties!$A$2:$F$21,6,FALSE),"")=""),"Set the RTB registered column on Properties",IF(AND(F322="Pre-letting expenditure (S. 97A)",C322="Commercial"),"Pre-letting relief is residential only","")))))</f>
      </c>
    </row>
    <row r="323">
      <c r="A323" s="3"/>
      <c r="C323">
        <f>IF(B323="","",IFERROR(VLOOKUP(B323,Properties!$A$2:$D$21,4,FALSE),"not on Properties"))</f>
      </c>
      <c r="G323" s="4"/>
      <c r="H323" s="4"/>
      <c r="I323" s="4">
        <f>IF(COUNT(G323:H323)=0,"",SUM(G323:H323))</f>
      </c>
      <c r="J323" s="5"/>
      <c r="K323" s="4">
        <f>IF(G323="","",G323*IF(J323="",1,J323)*IF(AND(F323="Mortgage interest",C323="Residential",IFERROR(VLOOKUP(B323,Properties!$A$2:$F$21,6,FALSE),"")="No"),0,1))</f>
      </c>
      <c r="M323" s="6">
        <f>IF(B323="","",IF(ISNA(MATCH(B323,Properties!$A$2:$A$21,0)),"Property ref is not on the Properties tab",IF(AND(F323="Mortgage interest",C323="Residential",IFERROR(VLOOKUP(B323,Properties!$A$2:$F$21,6,FALSE),"")="No"),"Interest disallowed - this property has no RTB registration",IF(AND(F323="Mortgage interest",C323="Residential",IFERROR(VLOOKUP(B323,Properties!$A$2:$F$21,6,FALSE),"")=""),"Set the RTB registered column on Properties",IF(AND(F323="Pre-letting expenditure (S. 97A)",C323="Commercial"),"Pre-letting relief is residential only","")))))</f>
      </c>
    </row>
    <row r="324">
      <c r="A324" s="3"/>
      <c r="C324">
        <f>IF(B324="","",IFERROR(VLOOKUP(B324,Properties!$A$2:$D$21,4,FALSE),"not on Properties"))</f>
      </c>
      <c r="G324" s="4"/>
      <c r="H324" s="4"/>
      <c r="I324" s="4">
        <f>IF(COUNT(G324:H324)=0,"",SUM(G324:H324))</f>
      </c>
      <c r="J324" s="5"/>
      <c r="K324" s="4">
        <f>IF(G324="","",G324*IF(J324="",1,J324)*IF(AND(F324="Mortgage interest",C324="Residential",IFERROR(VLOOKUP(B324,Properties!$A$2:$F$21,6,FALSE),"")="No"),0,1))</f>
      </c>
      <c r="M324" s="6">
        <f>IF(B324="","",IF(ISNA(MATCH(B324,Properties!$A$2:$A$21,0)),"Property ref is not on the Properties tab",IF(AND(F324="Mortgage interest",C324="Residential",IFERROR(VLOOKUP(B324,Properties!$A$2:$F$21,6,FALSE),"")="No"),"Interest disallowed - this property has no RTB registration",IF(AND(F324="Mortgage interest",C324="Residential",IFERROR(VLOOKUP(B324,Properties!$A$2:$F$21,6,FALSE),"")=""),"Set the RTB registered column on Properties",IF(AND(F324="Pre-letting expenditure (S. 97A)",C324="Commercial"),"Pre-letting relief is residential only","")))))</f>
      </c>
    </row>
    <row r="325">
      <c r="A325" s="3"/>
      <c r="C325">
        <f>IF(B325="","",IFERROR(VLOOKUP(B325,Properties!$A$2:$D$21,4,FALSE),"not on Properties"))</f>
      </c>
      <c r="G325" s="4"/>
      <c r="H325" s="4"/>
      <c r="I325" s="4">
        <f>IF(COUNT(G325:H325)=0,"",SUM(G325:H325))</f>
      </c>
      <c r="J325" s="5"/>
      <c r="K325" s="4">
        <f>IF(G325="","",G325*IF(J325="",1,J325)*IF(AND(F325="Mortgage interest",C325="Residential",IFERROR(VLOOKUP(B325,Properties!$A$2:$F$21,6,FALSE),"")="No"),0,1))</f>
      </c>
      <c r="M325" s="6">
        <f>IF(B325="","",IF(ISNA(MATCH(B325,Properties!$A$2:$A$21,0)),"Property ref is not on the Properties tab",IF(AND(F325="Mortgage interest",C325="Residential",IFERROR(VLOOKUP(B325,Properties!$A$2:$F$21,6,FALSE),"")="No"),"Interest disallowed - this property has no RTB registration",IF(AND(F325="Mortgage interest",C325="Residential",IFERROR(VLOOKUP(B325,Properties!$A$2:$F$21,6,FALSE),"")=""),"Set the RTB registered column on Properties",IF(AND(F325="Pre-letting expenditure (S. 97A)",C325="Commercial"),"Pre-letting relief is residential only","")))))</f>
      </c>
    </row>
    <row r="326">
      <c r="A326" s="3"/>
      <c r="C326">
        <f>IF(B326="","",IFERROR(VLOOKUP(B326,Properties!$A$2:$D$21,4,FALSE),"not on Properties"))</f>
      </c>
      <c r="G326" s="4"/>
      <c r="H326" s="4"/>
      <c r="I326" s="4">
        <f>IF(COUNT(G326:H326)=0,"",SUM(G326:H326))</f>
      </c>
      <c r="J326" s="5"/>
      <c r="K326" s="4">
        <f>IF(G326="","",G326*IF(J326="",1,J326)*IF(AND(F326="Mortgage interest",C326="Residential",IFERROR(VLOOKUP(B326,Properties!$A$2:$F$21,6,FALSE),"")="No"),0,1))</f>
      </c>
      <c r="M326" s="6">
        <f>IF(B326="","",IF(ISNA(MATCH(B326,Properties!$A$2:$A$21,0)),"Property ref is not on the Properties tab",IF(AND(F326="Mortgage interest",C326="Residential",IFERROR(VLOOKUP(B326,Properties!$A$2:$F$21,6,FALSE),"")="No"),"Interest disallowed - this property has no RTB registration",IF(AND(F326="Mortgage interest",C326="Residential",IFERROR(VLOOKUP(B326,Properties!$A$2:$F$21,6,FALSE),"")=""),"Set the RTB registered column on Properties",IF(AND(F326="Pre-letting expenditure (S. 97A)",C326="Commercial"),"Pre-letting relief is residential only","")))))</f>
      </c>
    </row>
    <row r="327">
      <c r="A327" s="3"/>
      <c r="C327">
        <f>IF(B327="","",IFERROR(VLOOKUP(B327,Properties!$A$2:$D$21,4,FALSE),"not on Properties"))</f>
      </c>
      <c r="G327" s="4"/>
      <c r="H327" s="4"/>
      <c r="I327" s="4">
        <f>IF(COUNT(G327:H327)=0,"",SUM(G327:H327))</f>
      </c>
      <c r="J327" s="5"/>
      <c r="K327" s="4">
        <f>IF(G327="","",G327*IF(J327="",1,J327)*IF(AND(F327="Mortgage interest",C327="Residential",IFERROR(VLOOKUP(B327,Properties!$A$2:$F$21,6,FALSE),"")="No"),0,1))</f>
      </c>
      <c r="M327" s="6">
        <f>IF(B327="","",IF(ISNA(MATCH(B327,Properties!$A$2:$A$21,0)),"Property ref is not on the Properties tab",IF(AND(F327="Mortgage interest",C327="Residential",IFERROR(VLOOKUP(B327,Properties!$A$2:$F$21,6,FALSE),"")="No"),"Interest disallowed - this property has no RTB registration",IF(AND(F327="Mortgage interest",C327="Residential",IFERROR(VLOOKUP(B327,Properties!$A$2:$F$21,6,FALSE),"")=""),"Set the RTB registered column on Properties",IF(AND(F327="Pre-letting expenditure (S. 97A)",C327="Commercial"),"Pre-letting relief is residential only","")))))</f>
      </c>
    </row>
    <row r="328">
      <c r="A328" s="3"/>
      <c r="C328">
        <f>IF(B328="","",IFERROR(VLOOKUP(B328,Properties!$A$2:$D$21,4,FALSE),"not on Properties"))</f>
      </c>
      <c r="G328" s="4"/>
      <c r="H328" s="4"/>
      <c r="I328" s="4">
        <f>IF(COUNT(G328:H328)=0,"",SUM(G328:H328))</f>
      </c>
      <c r="J328" s="5"/>
      <c r="K328" s="4">
        <f>IF(G328="","",G328*IF(J328="",1,J328)*IF(AND(F328="Mortgage interest",C328="Residential",IFERROR(VLOOKUP(B328,Properties!$A$2:$F$21,6,FALSE),"")="No"),0,1))</f>
      </c>
      <c r="M328" s="6">
        <f>IF(B328="","",IF(ISNA(MATCH(B328,Properties!$A$2:$A$21,0)),"Property ref is not on the Properties tab",IF(AND(F328="Mortgage interest",C328="Residential",IFERROR(VLOOKUP(B328,Properties!$A$2:$F$21,6,FALSE),"")="No"),"Interest disallowed - this property has no RTB registration",IF(AND(F328="Mortgage interest",C328="Residential",IFERROR(VLOOKUP(B328,Properties!$A$2:$F$21,6,FALSE),"")=""),"Set the RTB registered column on Properties",IF(AND(F328="Pre-letting expenditure (S. 97A)",C328="Commercial"),"Pre-letting relief is residential only","")))))</f>
      </c>
    </row>
    <row r="329">
      <c r="A329" s="3"/>
      <c r="C329">
        <f>IF(B329="","",IFERROR(VLOOKUP(B329,Properties!$A$2:$D$21,4,FALSE),"not on Properties"))</f>
      </c>
      <c r="G329" s="4"/>
      <c r="H329" s="4"/>
      <c r="I329" s="4">
        <f>IF(COUNT(G329:H329)=0,"",SUM(G329:H329))</f>
      </c>
      <c r="J329" s="5"/>
      <c r="K329" s="4">
        <f>IF(G329="","",G329*IF(J329="",1,J329)*IF(AND(F329="Mortgage interest",C329="Residential",IFERROR(VLOOKUP(B329,Properties!$A$2:$F$21,6,FALSE),"")="No"),0,1))</f>
      </c>
      <c r="M329" s="6">
        <f>IF(B329="","",IF(ISNA(MATCH(B329,Properties!$A$2:$A$21,0)),"Property ref is not on the Properties tab",IF(AND(F329="Mortgage interest",C329="Residential",IFERROR(VLOOKUP(B329,Properties!$A$2:$F$21,6,FALSE),"")="No"),"Interest disallowed - this property has no RTB registration",IF(AND(F329="Mortgage interest",C329="Residential",IFERROR(VLOOKUP(B329,Properties!$A$2:$F$21,6,FALSE),"")=""),"Set the RTB registered column on Properties",IF(AND(F329="Pre-letting expenditure (S. 97A)",C329="Commercial"),"Pre-letting relief is residential only","")))))</f>
      </c>
    </row>
    <row r="330">
      <c r="A330" s="3"/>
      <c r="C330">
        <f>IF(B330="","",IFERROR(VLOOKUP(B330,Properties!$A$2:$D$21,4,FALSE),"not on Properties"))</f>
      </c>
      <c r="G330" s="4"/>
      <c r="H330" s="4"/>
      <c r="I330" s="4">
        <f>IF(COUNT(G330:H330)=0,"",SUM(G330:H330))</f>
      </c>
      <c r="J330" s="5"/>
      <c r="K330" s="4">
        <f>IF(G330="","",G330*IF(J330="",1,J330)*IF(AND(F330="Mortgage interest",C330="Residential",IFERROR(VLOOKUP(B330,Properties!$A$2:$F$21,6,FALSE),"")="No"),0,1))</f>
      </c>
      <c r="M330" s="6">
        <f>IF(B330="","",IF(ISNA(MATCH(B330,Properties!$A$2:$A$21,0)),"Property ref is not on the Properties tab",IF(AND(F330="Mortgage interest",C330="Residential",IFERROR(VLOOKUP(B330,Properties!$A$2:$F$21,6,FALSE),"")="No"),"Interest disallowed - this property has no RTB registration",IF(AND(F330="Mortgage interest",C330="Residential",IFERROR(VLOOKUP(B330,Properties!$A$2:$F$21,6,FALSE),"")=""),"Set the RTB registered column on Properties",IF(AND(F330="Pre-letting expenditure (S. 97A)",C330="Commercial"),"Pre-letting relief is residential only","")))))</f>
      </c>
    </row>
    <row r="331">
      <c r="A331" s="3"/>
      <c r="C331">
        <f>IF(B331="","",IFERROR(VLOOKUP(B331,Properties!$A$2:$D$21,4,FALSE),"not on Properties"))</f>
      </c>
      <c r="G331" s="4"/>
      <c r="H331" s="4"/>
      <c r="I331" s="4">
        <f>IF(COUNT(G331:H331)=0,"",SUM(G331:H331))</f>
      </c>
      <c r="J331" s="5"/>
      <c r="K331" s="4">
        <f>IF(G331="","",G331*IF(J331="",1,J331)*IF(AND(F331="Mortgage interest",C331="Residential",IFERROR(VLOOKUP(B331,Properties!$A$2:$F$21,6,FALSE),"")="No"),0,1))</f>
      </c>
      <c r="M331" s="6">
        <f>IF(B331="","",IF(ISNA(MATCH(B331,Properties!$A$2:$A$21,0)),"Property ref is not on the Properties tab",IF(AND(F331="Mortgage interest",C331="Residential",IFERROR(VLOOKUP(B331,Properties!$A$2:$F$21,6,FALSE),"")="No"),"Interest disallowed - this property has no RTB registration",IF(AND(F331="Mortgage interest",C331="Residential",IFERROR(VLOOKUP(B331,Properties!$A$2:$F$21,6,FALSE),"")=""),"Set the RTB registered column on Properties",IF(AND(F331="Pre-letting expenditure (S. 97A)",C331="Commercial"),"Pre-letting relief is residential only","")))))</f>
      </c>
    </row>
    <row r="332">
      <c r="A332" s="3"/>
      <c r="C332">
        <f>IF(B332="","",IFERROR(VLOOKUP(B332,Properties!$A$2:$D$21,4,FALSE),"not on Properties"))</f>
      </c>
      <c r="G332" s="4"/>
      <c r="H332" s="4"/>
      <c r="I332" s="4">
        <f>IF(COUNT(G332:H332)=0,"",SUM(G332:H332))</f>
      </c>
      <c r="J332" s="5"/>
      <c r="K332" s="4">
        <f>IF(G332="","",G332*IF(J332="",1,J332)*IF(AND(F332="Mortgage interest",C332="Residential",IFERROR(VLOOKUP(B332,Properties!$A$2:$F$21,6,FALSE),"")="No"),0,1))</f>
      </c>
      <c r="M332" s="6">
        <f>IF(B332="","",IF(ISNA(MATCH(B332,Properties!$A$2:$A$21,0)),"Property ref is not on the Properties tab",IF(AND(F332="Mortgage interest",C332="Residential",IFERROR(VLOOKUP(B332,Properties!$A$2:$F$21,6,FALSE),"")="No"),"Interest disallowed - this property has no RTB registration",IF(AND(F332="Mortgage interest",C332="Residential",IFERROR(VLOOKUP(B332,Properties!$A$2:$F$21,6,FALSE),"")=""),"Set the RTB registered column on Properties",IF(AND(F332="Pre-letting expenditure (S. 97A)",C332="Commercial"),"Pre-letting relief is residential only","")))))</f>
      </c>
    </row>
    <row r="333">
      <c r="A333" s="3"/>
      <c r="C333">
        <f>IF(B333="","",IFERROR(VLOOKUP(B333,Properties!$A$2:$D$21,4,FALSE),"not on Properties"))</f>
      </c>
      <c r="G333" s="4"/>
      <c r="H333" s="4"/>
      <c r="I333" s="4">
        <f>IF(COUNT(G333:H333)=0,"",SUM(G333:H333))</f>
      </c>
      <c r="J333" s="5"/>
      <c r="K333" s="4">
        <f>IF(G333="","",G333*IF(J333="",1,J333)*IF(AND(F333="Mortgage interest",C333="Residential",IFERROR(VLOOKUP(B333,Properties!$A$2:$F$21,6,FALSE),"")="No"),0,1))</f>
      </c>
      <c r="M333" s="6">
        <f>IF(B333="","",IF(ISNA(MATCH(B333,Properties!$A$2:$A$21,0)),"Property ref is not on the Properties tab",IF(AND(F333="Mortgage interest",C333="Residential",IFERROR(VLOOKUP(B333,Properties!$A$2:$F$21,6,FALSE),"")="No"),"Interest disallowed - this property has no RTB registration",IF(AND(F333="Mortgage interest",C333="Residential",IFERROR(VLOOKUP(B333,Properties!$A$2:$F$21,6,FALSE),"")=""),"Set the RTB registered column on Properties",IF(AND(F333="Pre-letting expenditure (S. 97A)",C333="Commercial"),"Pre-letting relief is residential only","")))))</f>
      </c>
    </row>
    <row r="334">
      <c r="A334" s="3"/>
      <c r="C334">
        <f>IF(B334="","",IFERROR(VLOOKUP(B334,Properties!$A$2:$D$21,4,FALSE),"not on Properties"))</f>
      </c>
      <c r="G334" s="4"/>
      <c r="H334" s="4"/>
      <c r="I334" s="4">
        <f>IF(COUNT(G334:H334)=0,"",SUM(G334:H334))</f>
      </c>
      <c r="J334" s="5"/>
      <c r="K334" s="4">
        <f>IF(G334="","",G334*IF(J334="",1,J334)*IF(AND(F334="Mortgage interest",C334="Residential",IFERROR(VLOOKUP(B334,Properties!$A$2:$F$21,6,FALSE),"")="No"),0,1))</f>
      </c>
      <c r="M334" s="6">
        <f>IF(B334="","",IF(ISNA(MATCH(B334,Properties!$A$2:$A$21,0)),"Property ref is not on the Properties tab",IF(AND(F334="Mortgage interest",C334="Residential",IFERROR(VLOOKUP(B334,Properties!$A$2:$F$21,6,FALSE),"")="No"),"Interest disallowed - this property has no RTB registration",IF(AND(F334="Mortgage interest",C334="Residential",IFERROR(VLOOKUP(B334,Properties!$A$2:$F$21,6,FALSE),"")=""),"Set the RTB registered column on Properties",IF(AND(F334="Pre-letting expenditure (S. 97A)",C334="Commercial"),"Pre-letting relief is residential only","")))))</f>
      </c>
    </row>
    <row r="335">
      <c r="A335" s="3"/>
      <c r="C335">
        <f>IF(B335="","",IFERROR(VLOOKUP(B335,Properties!$A$2:$D$21,4,FALSE),"not on Properties"))</f>
      </c>
      <c r="G335" s="4"/>
      <c r="H335" s="4"/>
      <c r="I335" s="4">
        <f>IF(COUNT(G335:H335)=0,"",SUM(G335:H335))</f>
      </c>
      <c r="J335" s="5"/>
      <c r="K335" s="4">
        <f>IF(G335="","",G335*IF(J335="",1,J335)*IF(AND(F335="Mortgage interest",C335="Residential",IFERROR(VLOOKUP(B335,Properties!$A$2:$F$21,6,FALSE),"")="No"),0,1))</f>
      </c>
      <c r="M335" s="6">
        <f>IF(B335="","",IF(ISNA(MATCH(B335,Properties!$A$2:$A$21,0)),"Property ref is not on the Properties tab",IF(AND(F335="Mortgage interest",C335="Residential",IFERROR(VLOOKUP(B335,Properties!$A$2:$F$21,6,FALSE),"")="No"),"Interest disallowed - this property has no RTB registration",IF(AND(F335="Mortgage interest",C335="Residential",IFERROR(VLOOKUP(B335,Properties!$A$2:$F$21,6,FALSE),"")=""),"Set the RTB registered column on Properties",IF(AND(F335="Pre-letting expenditure (S. 97A)",C335="Commercial"),"Pre-letting relief is residential only","")))))</f>
      </c>
    </row>
    <row r="336">
      <c r="A336" s="3"/>
      <c r="C336">
        <f>IF(B336="","",IFERROR(VLOOKUP(B336,Properties!$A$2:$D$21,4,FALSE),"not on Properties"))</f>
      </c>
      <c r="G336" s="4"/>
      <c r="H336" s="4"/>
      <c r="I336" s="4">
        <f>IF(COUNT(G336:H336)=0,"",SUM(G336:H336))</f>
      </c>
      <c r="J336" s="5"/>
      <c r="K336" s="4">
        <f>IF(G336="","",G336*IF(J336="",1,J336)*IF(AND(F336="Mortgage interest",C336="Residential",IFERROR(VLOOKUP(B336,Properties!$A$2:$F$21,6,FALSE),"")="No"),0,1))</f>
      </c>
      <c r="M336" s="6">
        <f>IF(B336="","",IF(ISNA(MATCH(B336,Properties!$A$2:$A$21,0)),"Property ref is not on the Properties tab",IF(AND(F336="Mortgage interest",C336="Residential",IFERROR(VLOOKUP(B336,Properties!$A$2:$F$21,6,FALSE),"")="No"),"Interest disallowed - this property has no RTB registration",IF(AND(F336="Mortgage interest",C336="Residential",IFERROR(VLOOKUP(B336,Properties!$A$2:$F$21,6,FALSE),"")=""),"Set the RTB registered column on Properties",IF(AND(F336="Pre-letting expenditure (S. 97A)",C336="Commercial"),"Pre-letting relief is residential only","")))))</f>
      </c>
    </row>
    <row r="337">
      <c r="A337" s="3"/>
      <c r="C337">
        <f>IF(B337="","",IFERROR(VLOOKUP(B337,Properties!$A$2:$D$21,4,FALSE),"not on Properties"))</f>
      </c>
      <c r="G337" s="4"/>
      <c r="H337" s="4"/>
      <c r="I337" s="4">
        <f>IF(COUNT(G337:H337)=0,"",SUM(G337:H337))</f>
      </c>
      <c r="J337" s="5"/>
      <c r="K337" s="4">
        <f>IF(G337="","",G337*IF(J337="",1,J337)*IF(AND(F337="Mortgage interest",C337="Residential",IFERROR(VLOOKUP(B337,Properties!$A$2:$F$21,6,FALSE),"")="No"),0,1))</f>
      </c>
      <c r="M337" s="6">
        <f>IF(B337="","",IF(ISNA(MATCH(B337,Properties!$A$2:$A$21,0)),"Property ref is not on the Properties tab",IF(AND(F337="Mortgage interest",C337="Residential",IFERROR(VLOOKUP(B337,Properties!$A$2:$F$21,6,FALSE),"")="No"),"Interest disallowed - this property has no RTB registration",IF(AND(F337="Mortgage interest",C337="Residential",IFERROR(VLOOKUP(B337,Properties!$A$2:$F$21,6,FALSE),"")=""),"Set the RTB registered column on Properties",IF(AND(F337="Pre-letting expenditure (S. 97A)",C337="Commercial"),"Pre-letting relief is residential only","")))))</f>
      </c>
    </row>
    <row r="338">
      <c r="A338" s="3"/>
      <c r="C338">
        <f>IF(B338="","",IFERROR(VLOOKUP(B338,Properties!$A$2:$D$21,4,FALSE),"not on Properties"))</f>
      </c>
      <c r="G338" s="4"/>
      <c r="H338" s="4"/>
      <c r="I338" s="4">
        <f>IF(COUNT(G338:H338)=0,"",SUM(G338:H338))</f>
      </c>
      <c r="J338" s="5"/>
      <c r="K338" s="4">
        <f>IF(G338="","",G338*IF(J338="",1,J338)*IF(AND(F338="Mortgage interest",C338="Residential",IFERROR(VLOOKUP(B338,Properties!$A$2:$F$21,6,FALSE),"")="No"),0,1))</f>
      </c>
      <c r="M338" s="6">
        <f>IF(B338="","",IF(ISNA(MATCH(B338,Properties!$A$2:$A$21,0)),"Property ref is not on the Properties tab",IF(AND(F338="Mortgage interest",C338="Residential",IFERROR(VLOOKUP(B338,Properties!$A$2:$F$21,6,FALSE),"")="No"),"Interest disallowed - this property has no RTB registration",IF(AND(F338="Mortgage interest",C338="Residential",IFERROR(VLOOKUP(B338,Properties!$A$2:$F$21,6,FALSE),"")=""),"Set the RTB registered column on Properties",IF(AND(F338="Pre-letting expenditure (S. 97A)",C338="Commercial"),"Pre-letting relief is residential only","")))))</f>
      </c>
    </row>
    <row r="339">
      <c r="A339" s="3"/>
      <c r="C339">
        <f>IF(B339="","",IFERROR(VLOOKUP(B339,Properties!$A$2:$D$21,4,FALSE),"not on Properties"))</f>
      </c>
      <c r="G339" s="4"/>
      <c r="H339" s="4"/>
      <c r="I339" s="4">
        <f>IF(COUNT(G339:H339)=0,"",SUM(G339:H339))</f>
      </c>
      <c r="J339" s="5"/>
      <c r="K339" s="4">
        <f>IF(G339="","",G339*IF(J339="",1,J339)*IF(AND(F339="Mortgage interest",C339="Residential",IFERROR(VLOOKUP(B339,Properties!$A$2:$F$21,6,FALSE),"")="No"),0,1))</f>
      </c>
      <c r="M339" s="6">
        <f>IF(B339="","",IF(ISNA(MATCH(B339,Properties!$A$2:$A$21,0)),"Property ref is not on the Properties tab",IF(AND(F339="Mortgage interest",C339="Residential",IFERROR(VLOOKUP(B339,Properties!$A$2:$F$21,6,FALSE),"")="No"),"Interest disallowed - this property has no RTB registration",IF(AND(F339="Mortgage interest",C339="Residential",IFERROR(VLOOKUP(B339,Properties!$A$2:$F$21,6,FALSE),"")=""),"Set the RTB registered column on Properties",IF(AND(F339="Pre-letting expenditure (S. 97A)",C339="Commercial"),"Pre-letting relief is residential only","")))))</f>
      </c>
    </row>
    <row r="340">
      <c r="A340" s="3"/>
      <c r="C340">
        <f>IF(B340="","",IFERROR(VLOOKUP(B340,Properties!$A$2:$D$21,4,FALSE),"not on Properties"))</f>
      </c>
      <c r="G340" s="4"/>
      <c r="H340" s="4"/>
      <c r="I340" s="4">
        <f>IF(COUNT(G340:H340)=0,"",SUM(G340:H340))</f>
      </c>
      <c r="J340" s="5"/>
      <c r="K340" s="4">
        <f>IF(G340="","",G340*IF(J340="",1,J340)*IF(AND(F340="Mortgage interest",C340="Residential",IFERROR(VLOOKUP(B340,Properties!$A$2:$F$21,6,FALSE),"")="No"),0,1))</f>
      </c>
      <c r="M340" s="6">
        <f>IF(B340="","",IF(ISNA(MATCH(B340,Properties!$A$2:$A$21,0)),"Property ref is not on the Properties tab",IF(AND(F340="Mortgage interest",C340="Residential",IFERROR(VLOOKUP(B340,Properties!$A$2:$F$21,6,FALSE),"")="No"),"Interest disallowed - this property has no RTB registration",IF(AND(F340="Mortgage interest",C340="Residential",IFERROR(VLOOKUP(B340,Properties!$A$2:$F$21,6,FALSE),"")=""),"Set the RTB registered column on Properties",IF(AND(F340="Pre-letting expenditure (S. 97A)",C340="Commercial"),"Pre-letting relief is residential only","")))))</f>
      </c>
    </row>
    <row r="341">
      <c r="A341" s="3"/>
      <c r="C341">
        <f>IF(B341="","",IFERROR(VLOOKUP(B341,Properties!$A$2:$D$21,4,FALSE),"not on Properties"))</f>
      </c>
      <c r="G341" s="4"/>
      <c r="H341" s="4"/>
      <c r="I341" s="4">
        <f>IF(COUNT(G341:H341)=0,"",SUM(G341:H341))</f>
      </c>
      <c r="J341" s="5"/>
      <c r="K341" s="4">
        <f>IF(G341="","",G341*IF(J341="",1,J341)*IF(AND(F341="Mortgage interest",C341="Residential",IFERROR(VLOOKUP(B341,Properties!$A$2:$F$21,6,FALSE),"")="No"),0,1))</f>
      </c>
      <c r="M341" s="6">
        <f>IF(B341="","",IF(ISNA(MATCH(B341,Properties!$A$2:$A$21,0)),"Property ref is not on the Properties tab",IF(AND(F341="Mortgage interest",C341="Residential",IFERROR(VLOOKUP(B341,Properties!$A$2:$F$21,6,FALSE),"")="No"),"Interest disallowed - this property has no RTB registration",IF(AND(F341="Mortgage interest",C341="Residential",IFERROR(VLOOKUP(B341,Properties!$A$2:$F$21,6,FALSE),"")=""),"Set the RTB registered column on Properties",IF(AND(F341="Pre-letting expenditure (S. 97A)",C341="Commercial"),"Pre-letting relief is residential only","")))))</f>
      </c>
    </row>
    <row r="342">
      <c r="A342" s="3"/>
      <c r="C342">
        <f>IF(B342="","",IFERROR(VLOOKUP(B342,Properties!$A$2:$D$21,4,FALSE),"not on Properties"))</f>
      </c>
      <c r="G342" s="4"/>
      <c r="H342" s="4"/>
      <c r="I342" s="4">
        <f>IF(COUNT(G342:H342)=0,"",SUM(G342:H342))</f>
      </c>
      <c r="J342" s="5"/>
      <c r="K342" s="4">
        <f>IF(G342="","",G342*IF(J342="",1,J342)*IF(AND(F342="Mortgage interest",C342="Residential",IFERROR(VLOOKUP(B342,Properties!$A$2:$F$21,6,FALSE),"")="No"),0,1))</f>
      </c>
      <c r="M342" s="6">
        <f>IF(B342="","",IF(ISNA(MATCH(B342,Properties!$A$2:$A$21,0)),"Property ref is not on the Properties tab",IF(AND(F342="Mortgage interest",C342="Residential",IFERROR(VLOOKUP(B342,Properties!$A$2:$F$21,6,FALSE),"")="No"),"Interest disallowed - this property has no RTB registration",IF(AND(F342="Mortgage interest",C342="Residential",IFERROR(VLOOKUP(B342,Properties!$A$2:$F$21,6,FALSE),"")=""),"Set the RTB registered column on Properties",IF(AND(F342="Pre-letting expenditure (S. 97A)",C342="Commercial"),"Pre-letting relief is residential only","")))))</f>
      </c>
    </row>
    <row r="343">
      <c r="A343" s="3"/>
      <c r="C343">
        <f>IF(B343="","",IFERROR(VLOOKUP(B343,Properties!$A$2:$D$21,4,FALSE),"not on Properties"))</f>
      </c>
      <c r="G343" s="4"/>
      <c r="H343" s="4"/>
      <c r="I343" s="4">
        <f>IF(COUNT(G343:H343)=0,"",SUM(G343:H343))</f>
      </c>
      <c r="J343" s="5"/>
      <c r="K343" s="4">
        <f>IF(G343="","",G343*IF(J343="",1,J343)*IF(AND(F343="Mortgage interest",C343="Residential",IFERROR(VLOOKUP(B343,Properties!$A$2:$F$21,6,FALSE),"")="No"),0,1))</f>
      </c>
      <c r="M343" s="6">
        <f>IF(B343="","",IF(ISNA(MATCH(B343,Properties!$A$2:$A$21,0)),"Property ref is not on the Properties tab",IF(AND(F343="Mortgage interest",C343="Residential",IFERROR(VLOOKUP(B343,Properties!$A$2:$F$21,6,FALSE),"")="No"),"Interest disallowed - this property has no RTB registration",IF(AND(F343="Mortgage interest",C343="Residential",IFERROR(VLOOKUP(B343,Properties!$A$2:$F$21,6,FALSE),"")=""),"Set the RTB registered column on Properties",IF(AND(F343="Pre-letting expenditure (S. 97A)",C343="Commercial"),"Pre-letting relief is residential only","")))))</f>
      </c>
    </row>
    <row r="344">
      <c r="A344" s="3"/>
      <c r="C344">
        <f>IF(B344="","",IFERROR(VLOOKUP(B344,Properties!$A$2:$D$21,4,FALSE),"not on Properties"))</f>
      </c>
      <c r="G344" s="4"/>
      <c r="H344" s="4"/>
      <c r="I344" s="4">
        <f>IF(COUNT(G344:H344)=0,"",SUM(G344:H344))</f>
      </c>
      <c r="J344" s="5"/>
      <c r="K344" s="4">
        <f>IF(G344="","",G344*IF(J344="",1,J344)*IF(AND(F344="Mortgage interest",C344="Residential",IFERROR(VLOOKUP(B344,Properties!$A$2:$F$21,6,FALSE),"")="No"),0,1))</f>
      </c>
      <c r="M344" s="6">
        <f>IF(B344="","",IF(ISNA(MATCH(B344,Properties!$A$2:$A$21,0)),"Property ref is not on the Properties tab",IF(AND(F344="Mortgage interest",C344="Residential",IFERROR(VLOOKUP(B344,Properties!$A$2:$F$21,6,FALSE),"")="No"),"Interest disallowed - this property has no RTB registration",IF(AND(F344="Mortgage interest",C344="Residential",IFERROR(VLOOKUP(B344,Properties!$A$2:$F$21,6,FALSE),"")=""),"Set the RTB registered column on Properties",IF(AND(F344="Pre-letting expenditure (S. 97A)",C344="Commercial"),"Pre-letting relief is residential only","")))))</f>
      </c>
    </row>
    <row r="345">
      <c r="A345" s="3"/>
      <c r="C345">
        <f>IF(B345="","",IFERROR(VLOOKUP(B345,Properties!$A$2:$D$21,4,FALSE),"not on Properties"))</f>
      </c>
      <c r="G345" s="4"/>
      <c r="H345" s="4"/>
      <c r="I345" s="4">
        <f>IF(COUNT(G345:H345)=0,"",SUM(G345:H345))</f>
      </c>
      <c r="J345" s="5"/>
      <c r="K345" s="4">
        <f>IF(G345="","",G345*IF(J345="",1,J345)*IF(AND(F345="Mortgage interest",C345="Residential",IFERROR(VLOOKUP(B345,Properties!$A$2:$F$21,6,FALSE),"")="No"),0,1))</f>
      </c>
      <c r="M345" s="6">
        <f>IF(B345="","",IF(ISNA(MATCH(B345,Properties!$A$2:$A$21,0)),"Property ref is not on the Properties tab",IF(AND(F345="Mortgage interest",C345="Residential",IFERROR(VLOOKUP(B345,Properties!$A$2:$F$21,6,FALSE),"")="No"),"Interest disallowed - this property has no RTB registration",IF(AND(F345="Mortgage interest",C345="Residential",IFERROR(VLOOKUP(B345,Properties!$A$2:$F$21,6,FALSE),"")=""),"Set the RTB registered column on Properties",IF(AND(F345="Pre-letting expenditure (S. 97A)",C345="Commercial"),"Pre-letting relief is residential only","")))))</f>
      </c>
    </row>
    <row r="346">
      <c r="A346" s="3"/>
      <c r="C346">
        <f>IF(B346="","",IFERROR(VLOOKUP(B346,Properties!$A$2:$D$21,4,FALSE),"not on Properties"))</f>
      </c>
      <c r="G346" s="4"/>
      <c r="H346" s="4"/>
      <c r="I346" s="4">
        <f>IF(COUNT(G346:H346)=0,"",SUM(G346:H346))</f>
      </c>
      <c r="J346" s="5"/>
      <c r="K346" s="4">
        <f>IF(G346="","",G346*IF(J346="",1,J346)*IF(AND(F346="Mortgage interest",C346="Residential",IFERROR(VLOOKUP(B346,Properties!$A$2:$F$21,6,FALSE),"")="No"),0,1))</f>
      </c>
      <c r="M346" s="6">
        <f>IF(B346="","",IF(ISNA(MATCH(B346,Properties!$A$2:$A$21,0)),"Property ref is not on the Properties tab",IF(AND(F346="Mortgage interest",C346="Residential",IFERROR(VLOOKUP(B346,Properties!$A$2:$F$21,6,FALSE),"")="No"),"Interest disallowed - this property has no RTB registration",IF(AND(F346="Mortgage interest",C346="Residential",IFERROR(VLOOKUP(B346,Properties!$A$2:$F$21,6,FALSE),"")=""),"Set the RTB registered column on Properties",IF(AND(F346="Pre-letting expenditure (S. 97A)",C346="Commercial"),"Pre-letting relief is residential only","")))))</f>
      </c>
    </row>
    <row r="347">
      <c r="A347" s="3"/>
      <c r="C347">
        <f>IF(B347="","",IFERROR(VLOOKUP(B347,Properties!$A$2:$D$21,4,FALSE),"not on Properties"))</f>
      </c>
      <c r="G347" s="4"/>
      <c r="H347" s="4"/>
      <c r="I347" s="4">
        <f>IF(COUNT(G347:H347)=0,"",SUM(G347:H347))</f>
      </c>
      <c r="J347" s="5"/>
      <c r="K347" s="4">
        <f>IF(G347="","",G347*IF(J347="",1,J347)*IF(AND(F347="Mortgage interest",C347="Residential",IFERROR(VLOOKUP(B347,Properties!$A$2:$F$21,6,FALSE),"")="No"),0,1))</f>
      </c>
      <c r="M347" s="6">
        <f>IF(B347="","",IF(ISNA(MATCH(B347,Properties!$A$2:$A$21,0)),"Property ref is not on the Properties tab",IF(AND(F347="Mortgage interest",C347="Residential",IFERROR(VLOOKUP(B347,Properties!$A$2:$F$21,6,FALSE),"")="No"),"Interest disallowed - this property has no RTB registration",IF(AND(F347="Mortgage interest",C347="Residential",IFERROR(VLOOKUP(B347,Properties!$A$2:$F$21,6,FALSE),"")=""),"Set the RTB registered column on Properties",IF(AND(F347="Pre-letting expenditure (S. 97A)",C347="Commercial"),"Pre-letting relief is residential only","")))))</f>
      </c>
    </row>
    <row r="348">
      <c r="A348" s="3"/>
      <c r="C348">
        <f>IF(B348="","",IFERROR(VLOOKUP(B348,Properties!$A$2:$D$21,4,FALSE),"not on Properties"))</f>
      </c>
      <c r="G348" s="4"/>
      <c r="H348" s="4"/>
      <c r="I348" s="4">
        <f>IF(COUNT(G348:H348)=0,"",SUM(G348:H348))</f>
      </c>
      <c r="J348" s="5"/>
      <c r="K348" s="4">
        <f>IF(G348="","",G348*IF(J348="",1,J348)*IF(AND(F348="Mortgage interest",C348="Residential",IFERROR(VLOOKUP(B348,Properties!$A$2:$F$21,6,FALSE),"")="No"),0,1))</f>
      </c>
      <c r="M348" s="6">
        <f>IF(B348="","",IF(ISNA(MATCH(B348,Properties!$A$2:$A$21,0)),"Property ref is not on the Properties tab",IF(AND(F348="Mortgage interest",C348="Residential",IFERROR(VLOOKUP(B348,Properties!$A$2:$F$21,6,FALSE),"")="No"),"Interest disallowed - this property has no RTB registration",IF(AND(F348="Mortgage interest",C348="Residential",IFERROR(VLOOKUP(B348,Properties!$A$2:$F$21,6,FALSE),"")=""),"Set the RTB registered column on Properties",IF(AND(F348="Pre-letting expenditure (S. 97A)",C348="Commercial"),"Pre-letting relief is residential only","")))))</f>
      </c>
    </row>
    <row r="349">
      <c r="A349" s="3"/>
      <c r="C349">
        <f>IF(B349="","",IFERROR(VLOOKUP(B349,Properties!$A$2:$D$21,4,FALSE),"not on Properties"))</f>
      </c>
      <c r="G349" s="4"/>
      <c r="H349" s="4"/>
      <c r="I349" s="4">
        <f>IF(COUNT(G349:H349)=0,"",SUM(G349:H349))</f>
      </c>
      <c r="J349" s="5"/>
      <c r="K349" s="4">
        <f>IF(G349="","",G349*IF(J349="",1,J349)*IF(AND(F349="Mortgage interest",C349="Residential",IFERROR(VLOOKUP(B349,Properties!$A$2:$F$21,6,FALSE),"")="No"),0,1))</f>
      </c>
      <c r="M349" s="6">
        <f>IF(B349="","",IF(ISNA(MATCH(B349,Properties!$A$2:$A$21,0)),"Property ref is not on the Properties tab",IF(AND(F349="Mortgage interest",C349="Residential",IFERROR(VLOOKUP(B349,Properties!$A$2:$F$21,6,FALSE),"")="No"),"Interest disallowed - this property has no RTB registration",IF(AND(F349="Mortgage interest",C349="Residential",IFERROR(VLOOKUP(B349,Properties!$A$2:$F$21,6,FALSE),"")=""),"Set the RTB registered column on Properties",IF(AND(F349="Pre-letting expenditure (S. 97A)",C349="Commercial"),"Pre-letting relief is residential only","")))))</f>
      </c>
    </row>
    <row r="350">
      <c r="A350" s="3"/>
      <c r="C350">
        <f>IF(B350="","",IFERROR(VLOOKUP(B350,Properties!$A$2:$D$21,4,FALSE),"not on Properties"))</f>
      </c>
      <c r="G350" s="4"/>
      <c r="H350" s="4"/>
      <c r="I350" s="4">
        <f>IF(COUNT(G350:H350)=0,"",SUM(G350:H350))</f>
      </c>
      <c r="J350" s="5"/>
      <c r="K350" s="4">
        <f>IF(G350="","",G350*IF(J350="",1,J350)*IF(AND(F350="Mortgage interest",C350="Residential",IFERROR(VLOOKUP(B350,Properties!$A$2:$F$21,6,FALSE),"")="No"),0,1))</f>
      </c>
      <c r="M350" s="6">
        <f>IF(B350="","",IF(ISNA(MATCH(B350,Properties!$A$2:$A$21,0)),"Property ref is not on the Properties tab",IF(AND(F350="Mortgage interest",C350="Residential",IFERROR(VLOOKUP(B350,Properties!$A$2:$F$21,6,FALSE),"")="No"),"Interest disallowed - this property has no RTB registration",IF(AND(F350="Mortgage interest",C350="Residential",IFERROR(VLOOKUP(B350,Properties!$A$2:$F$21,6,FALSE),"")=""),"Set the RTB registered column on Properties",IF(AND(F350="Pre-letting expenditure (S. 97A)",C350="Commercial"),"Pre-letting relief is residential only","")))))</f>
      </c>
    </row>
    <row r="351">
      <c r="A351" s="3"/>
      <c r="C351">
        <f>IF(B351="","",IFERROR(VLOOKUP(B351,Properties!$A$2:$D$21,4,FALSE),"not on Properties"))</f>
      </c>
      <c r="G351" s="4"/>
      <c r="H351" s="4"/>
      <c r="I351" s="4">
        <f>IF(COUNT(G351:H351)=0,"",SUM(G351:H351))</f>
      </c>
      <c r="J351" s="5"/>
      <c r="K351" s="4">
        <f>IF(G351="","",G351*IF(J351="",1,J351)*IF(AND(F351="Mortgage interest",C351="Residential",IFERROR(VLOOKUP(B351,Properties!$A$2:$F$21,6,FALSE),"")="No"),0,1))</f>
      </c>
      <c r="M351" s="6">
        <f>IF(B351="","",IF(ISNA(MATCH(B351,Properties!$A$2:$A$21,0)),"Property ref is not on the Properties tab",IF(AND(F351="Mortgage interest",C351="Residential",IFERROR(VLOOKUP(B351,Properties!$A$2:$F$21,6,FALSE),"")="No"),"Interest disallowed - this property has no RTB registration",IF(AND(F351="Mortgage interest",C351="Residential",IFERROR(VLOOKUP(B351,Properties!$A$2:$F$21,6,FALSE),"")=""),"Set the RTB registered column on Properties",IF(AND(F351="Pre-letting expenditure (S. 97A)",C351="Commercial"),"Pre-letting relief is residential only","")))))</f>
      </c>
    </row>
    <row r="352">
      <c r="A352" s="3"/>
      <c r="C352">
        <f>IF(B352="","",IFERROR(VLOOKUP(B352,Properties!$A$2:$D$21,4,FALSE),"not on Properties"))</f>
      </c>
      <c r="G352" s="4"/>
      <c r="H352" s="4"/>
      <c r="I352" s="4">
        <f>IF(COUNT(G352:H352)=0,"",SUM(G352:H352))</f>
      </c>
      <c r="J352" s="5"/>
      <c r="K352" s="4">
        <f>IF(G352="","",G352*IF(J352="",1,J352)*IF(AND(F352="Mortgage interest",C352="Residential",IFERROR(VLOOKUP(B352,Properties!$A$2:$F$21,6,FALSE),"")="No"),0,1))</f>
      </c>
      <c r="M352" s="6">
        <f>IF(B352="","",IF(ISNA(MATCH(B352,Properties!$A$2:$A$21,0)),"Property ref is not on the Properties tab",IF(AND(F352="Mortgage interest",C352="Residential",IFERROR(VLOOKUP(B352,Properties!$A$2:$F$21,6,FALSE),"")="No"),"Interest disallowed - this property has no RTB registration",IF(AND(F352="Mortgage interest",C352="Residential",IFERROR(VLOOKUP(B352,Properties!$A$2:$F$21,6,FALSE),"")=""),"Set the RTB registered column on Properties",IF(AND(F352="Pre-letting expenditure (S. 97A)",C352="Commercial"),"Pre-letting relief is residential only","")))))</f>
      </c>
    </row>
    <row r="353">
      <c r="A353" s="3"/>
      <c r="C353">
        <f>IF(B353="","",IFERROR(VLOOKUP(B353,Properties!$A$2:$D$21,4,FALSE),"not on Properties"))</f>
      </c>
      <c r="G353" s="4"/>
      <c r="H353" s="4"/>
      <c r="I353" s="4">
        <f>IF(COUNT(G353:H353)=0,"",SUM(G353:H353))</f>
      </c>
      <c r="J353" s="5"/>
      <c r="K353" s="4">
        <f>IF(G353="","",G353*IF(J353="",1,J353)*IF(AND(F353="Mortgage interest",C353="Residential",IFERROR(VLOOKUP(B353,Properties!$A$2:$F$21,6,FALSE),"")="No"),0,1))</f>
      </c>
      <c r="M353" s="6">
        <f>IF(B353="","",IF(ISNA(MATCH(B353,Properties!$A$2:$A$21,0)),"Property ref is not on the Properties tab",IF(AND(F353="Mortgage interest",C353="Residential",IFERROR(VLOOKUP(B353,Properties!$A$2:$F$21,6,FALSE),"")="No"),"Interest disallowed - this property has no RTB registration",IF(AND(F353="Mortgage interest",C353="Residential",IFERROR(VLOOKUP(B353,Properties!$A$2:$F$21,6,FALSE),"")=""),"Set the RTB registered column on Properties",IF(AND(F353="Pre-letting expenditure (S. 97A)",C353="Commercial"),"Pre-letting relief is residential only","")))))</f>
      </c>
    </row>
    <row r="354">
      <c r="A354" s="3"/>
      <c r="C354">
        <f>IF(B354="","",IFERROR(VLOOKUP(B354,Properties!$A$2:$D$21,4,FALSE),"not on Properties"))</f>
      </c>
      <c r="G354" s="4"/>
      <c r="H354" s="4"/>
      <c r="I354" s="4">
        <f>IF(COUNT(G354:H354)=0,"",SUM(G354:H354))</f>
      </c>
      <c r="J354" s="5"/>
      <c r="K354" s="4">
        <f>IF(G354="","",G354*IF(J354="",1,J354)*IF(AND(F354="Mortgage interest",C354="Residential",IFERROR(VLOOKUP(B354,Properties!$A$2:$F$21,6,FALSE),"")="No"),0,1))</f>
      </c>
      <c r="M354" s="6">
        <f>IF(B354="","",IF(ISNA(MATCH(B354,Properties!$A$2:$A$21,0)),"Property ref is not on the Properties tab",IF(AND(F354="Mortgage interest",C354="Residential",IFERROR(VLOOKUP(B354,Properties!$A$2:$F$21,6,FALSE),"")="No"),"Interest disallowed - this property has no RTB registration",IF(AND(F354="Mortgage interest",C354="Residential",IFERROR(VLOOKUP(B354,Properties!$A$2:$F$21,6,FALSE),"")=""),"Set the RTB registered column on Properties",IF(AND(F354="Pre-letting expenditure (S. 97A)",C354="Commercial"),"Pre-letting relief is residential only","")))))</f>
      </c>
    </row>
    <row r="355">
      <c r="A355" s="3"/>
      <c r="C355">
        <f>IF(B355="","",IFERROR(VLOOKUP(B355,Properties!$A$2:$D$21,4,FALSE),"not on Properties"))</f>
      </c>
      <c r="G355" s="4"/>
      <c r="H355" s="4"/>
      <c r="I355" s="4">
        <f>IF(COUNT(G355:H355)=0,"",SUM(G355:H355))</f>
      </c>
      <c r="J355" s="5"/>
      <c r="K355" s="4">
        <f>IF(G355="","",G355*IF(J355="",1,J355)*IF(AND(F355="Mortgage interest",C355="Residential",IFERROR(VLOOKUP(B355,Properties!$A$2:$F$21,6,FALSE),"")="No"),0,1))</f>
      </c>
      <c r="M355" s="6">
        <f>IF(B355="","",IF(ISNA(MATCH(B355,Properties!$A$2:$A$21,0)),"Property ref is not on the Properties tab",IF(AND(F355="Mortgage interest",C355="Residential",IFERROR(VLOOKUP(B355,Properties!$A$2:$F$21,6,FALSE),"")="No"),"Interest disallowed - this property has no RTB registration",IF(AND(F355="Mortgage interest",C355="Residential",IFERROR(VLOOKUP(B355,Properties!$A$2:$F$21,6,FALSE),"")=""),"Set the RTB registered column on Properties",IF(AND(F355="Pre-letting expenditure (S. 97A)",C355="Commercial"),"Pre-letting relief is residential only","")))))</f>
      </c>
    </row>
    <row r="356">
      <c r="A356" s="3"/>
      <c r="C356">
        <f>IF(B356="","",IFERROR(VLOOKUP(B356,Properties!$A$2:$D$21,4,FALSE),"not on Properties"))</f>
      </c>
      <c r="G356" s="4"/>
      <c r="H356" s="4"/>
      <c r="I356" s="4">
        <f>IF(COUNT(G356:H356)=0,"",SUM(G356:H356))</f>
      </c>
      <c r="J356" s="5"/>
      <c r="K356" s="4">
        <f>IF(G356="","",G356*IF(J356="",1,J356)*IF(AND(F356="Mortgage interest",C356="Residential",IFERROR(VLOOKUP(B356,Properties!$A$2:$F$21,6,FALSE),"")="No"),0,1))</f>
      </c>
      <c r="M356" s="6">
        <f>IF(B356="","",IF(ISNA(MATCH(B356,Properties!$A$2:$A$21,0)),"Property ref is not on the Properties tab",IF(AND(F356="Mortgage interest",C356="Residential",IFERROR(VLOOKUP(B356,Properties!$A$2:$F$21,6,FALSE),"")="No"),"Interest disallowed - this property has no RTB registration",IF(AND(F356="Mortgage interest",C356="Residential",IFERROR(VLOOKUP(B356,Properties!$A$2:$F$21,6,FALSE),"")=""),"Set the RTB registered column on Properties",IF(AND(F356="Pre-letting expenditure (S. 97A)",C356="Commercial"),"Pre-letting relief is residential only","")))))</f>
      </c>
    </row>
    <row r="357">
      <c r="A357" s="3"/>
      <c r="C357">
        <f>IF(B357="","",IFERROR(VLOOKUP(B357,Properties!$A$2:$D$21,4,FALSE),"not on Properties"))</f>
      </c>
      <c r="G357" s="4"/>
      <c r="H357" s="4"/>
      <c r="I357" s="4">
        <f>IF(COUNT(G357:H357)=0,"",SUM(G357:H357))</f>
      </c>
      <c r="J357" s="5"/>
      <c r="K357" s="4">
        <f>IF(G357="","",G357*IF(J357="",1,J357)*IF(AND(F357="Mortgage interest",C357="Residential",IFERROR(VLOOKUP(B357,Properties!$A$2:$F$21,6,FALSE),"")="No"),0,1))</f>
      </c>
      <c r="M357" s="6">
        <f>IF(B357="","",IF(ISNA(MATCH(B357,Properties!$A$2:$A$21,0)),"Property ref is not on the Properties tab",IF(AND(F357="Mortgage interest",C357="Residential",IFERROR(VLOOKUP(B357,Properties!$A$2:$F$21,6,FALSE),"")="No"),"Interest disallowed - this property has no RTB registration",IF(AND(F357="Mortgage interest",C357="Residential",IFERROR(VLOOKUP(B357,Properties!$A$2:$F$21,6,FALSE),"")=""),"Set the RTB registered column on Properties",IF(AND(F357="Pre-letting expenditure (S. 97A)",C357="Commercial"),"Pre-letting relief is residential only","")))))</f>
      </c>
    </row>
    <row r="358">
      <c r="A358" s="3"/>
      <c r="C358">
        <f>IF(B358="","",IFERROR(VLOOKUP(B358,Properties!$A$2:$D$21,4,FALSE),"not on Properties"))</f>
      </c>
      <c r="G358" s="4"/>
      <c r="H358" s="4"/>
      <c r="I358" s="4">
        <f>IF(COUNT(G358:H358)=0,"",SUM(G358:H358))</f>
      </c>
      <c r="J358" s="5"/>
      <c r="K358" s="4">
        <f>IF(G358="","",G358*IF(J358="",1,J358)*IF(AND(F358="Mortgage interest",C358="Residential",IFERROR(VLOOKUP(B358,Properties!$A$2:$F$21,6,FALSE),"")="No"),0,1))</f>
      </c>
      <c r="M358" s="6">
        <f>IF(B358="","",IF(ISNA(MATCH(B358,Properties!$A$2:$A$21,0)),"Property ref is not on the Properties tab",IF(AND(F358="Mortgage interest",C358="Residential",IFERROR(VLOOKUP(B358,Properties!$A$2:$F$21,6,FALSE),"")="No"),"Interest disallowed - this property has no RTB registration",IF(AND(F358="Mortgage interest",C358="Residential",IFERROR(VLOOKUP(B358,Properties!$A$2:$F$21,6,FALSE),"")=""),"Set the RTB registered column on Properties",IF(AND(F358="Pre-letting expenditure (S. 97A)",C358="Commercial"),"Pre-letting relief is residential only","")))))</f>
      </c>
    </row>
    <row r="359">
      <c r="A359" s="3"/>
      <c r="C359">
        <f>IF(B359="","",IFERROR(VLOOKUP(B359,Properties!$A$2:$D$21,4,FALSE),"not on Properties"))</f>
      </c>
      <c r="G359" s="4"/>
      <c r="H359" s="4"/>
      <c r="I359" s="4">
        <f>IF(COUNT(G359:H359)=0,"",SUM(G359:H359))</f>
      </c>
      <c r="J359" s="5"/>
      <c r="K359" s="4">
        <f>IF(G359="","",G359*IF(J359="",1,J359)*IF(AND(F359="Mortgage interest",C359="Residential",IFERROR(VLOOKUP(B359,Properties!$A$2:$F$21,6,FALSE),"")="No"),0,1))</f>
      </c>
      <c r="M359" s="6">
        <f>IF(B359="","",IF(ISNA(MATCH(B359,Properties!$A$2:$A$21,0)),"Property ref is not on the Properties tab",IF(AND(F359="Mortgage interest",C359="Residential",IFERROR(VLOOKUP(B359,Properties!$A$2:$F$21,6,FALSE),"")="No"),"Interest disallowed - this property has no RTB registration",IF(AND(F359="Mortgage interest",C359="Residential",IFERROR(VLOOKUP(B359,Properties!$A$2:$F$21,6,FALSE),"")=""),"Set the RTB registered column on Properties",IF(AND(F359="Pre-letting expenditure (S. 97A)",C359="Commercial"),"Pre-letting relief is residential only","")))))</f>
      </c>
    </row>
    <row r="360">
      <c r="A360" s="3"/>
      <c r="C360">
        <f>IF(B360="","",IFERROR(VLOOKUP(B360,Properties!$A$2:$D$21,4,FALSE),"not on Properties"))</f>
      </c>
      <c r="G360" s="4"/>
      <c r="H360" s="4"/>
      <c r="I360" s="4">
        <f>IF(COUNT(G360:H360)=0,"",SUM(G360:H360))</f>
      </c>
      <c r="J360" s="5"/>
      <c r="K360" s="4">
        <f>IF(G360="","",G360*IF(J360="",1,J360)*IF(AND(F360="Mortgage interest",C360="Residential",IFERROR(VLOOKUP(B360,Properties!$A$2:$F$21,6,FALSE),"")="No"),0,1))</f>
      </c>
      <c r="M360" s="6">
        <f>IF(B360="","",IF(ISNA(MATCH(B360,Properties!$A$2:$A$21,0)),"Property ref is not on the Properties tab",IF(AND(F360="Mortgage interest",C360="Residential",IFERROR(VLOOKUP(B360,Properties!$A$2:$F$21,6,FALSE),"")="No"),"Interest disallowed - this property has no RTB registration",IF(AND(F360="Mortgage interest",C360="Residential",IFERROR(VLOOKUP(B360,Properties!$A$2:$F$21,6,FALSE),"")=""),"Set the RTB registered column on Properties",IF(AND(F360="Pre-letting expenditure (S. 97A)",C360="Commercial"),"Pre-letting relief is residential only","")))))</f>
      </c>
    </row>
    <row r="361">
      <c r="A361" s="3"/>
      <c r="C361">
        <f>IF(B361="","",IFERROR(VLOOKUP(B361,Properties!$A$2:$D$21,4,FALSE),"not on Properties"))</f>
      </c>
      <c r="G361" s="4"/>
      <c r="H361" s="4"/>
      <c r="I361" s="4">
        <f>IF(COUNT(G361:H361)=0,"",SUM(G361:H361))</f>
      </c>
      <c r="J361" s="5"/>
      <c r="K361" s="4">
        <f>IF(G361="","",G361*IF(J361="",1,J361)*IF(AND(F361="Mortgage interest",C361="Residential",IFERROR(VLOOKUP(B361,Properties!$A$2:$F$21,6,FALSE),"")="No"),0,1))</f>
      </c>
      <c r="M361" s="6">
        <f>IF(B361="","",IF(ISNA(MATCH(B361,Properties!$A$2:$A$21,0)),"Property ref is not on the Properties tab",IF(AND(F361="Mortgage interest",C361="Residential",IFERROR(VLOOKUP(B361,Properties!$A$2:$F$21,6,FALSE),"")="No"),"Interest disallowed - this property has no RTB registration",IF(AND(F361="Mortgage interest",C361="Residential",IFERROR(VLOOKUP(B361,Properties!$A$2:$F$21,6,FALSE),"")=""),"Set the RTB registered column on Properties",IF(AND(F361="Pre-letting expenditure (S. 97A)",C361="Commercial"),"Pre-letting relief is residential only","")))))</f>
      </c>
    </row>
    <row r="362">
      <c r="A362" s="3"/>
      <c r="C362">
        <f>IF(B362="","",IFERROR(VLOOKUP(B362,Properties!$A$2:$D$21,4,FALSE),"not on Properties"))</f>
      </c>
      <c r="G362" s="4"/>
      <c r="H362" s="4"/>
      <c r="I362" s="4">
        <f>IF(COUNT(G362:H362)=0,"",SUM(G362:H362))</f>
      </c>
      <c r="J362" s="5"/>
      <c r="K362" s="4">
        <f>IF(G362="","",G362*IF(J362="",1,J362)*IF(AND(F362="Mortgage interest",C362="Residential",IFERROR(VLOOKUP(B362,Properties!$A$2:$F$21,6,FALSE),"")="No"),0,1))</f>
      </c>
      <c r="M362" s="6">
        <f>IF(B362="","",IF(ISNA(MATCH(B362,Properties!$A$2:$A$21,0)),"Property ref is not on the Properties tab",IF(AND(F362="Mortgage interest",C362="Residential",IFERROR(VLOOKUP(B362,Properties!$A$2:$F$21,6,FALSE),"")="No"),"Interest disallowed - this property has no RTB registration",IF(AND(F362="Mortgage interest",C362="Residential",IFERROR(VLOOKUP(B362,Properties!$A$2:$F$21,6,FALSE),"")=""),"Set the RTB registered column on Properties",IF(AND(F362="Pre-letting expenditure (S. 97A)",C362="Commercial"),"Pre-letting relief is residential only","")))))</f>
      </c>
    </row>
    <row r="363">
      <c r="A363" s="3"/>
      <c r="C363">
        <f>IF(B363="","",IFERROR(VLOOKUP(B363,Properties!$A$2:$D$21,4,FALSE),"not on Properties"))</f>
      </c>
      <c r="G363" s="4"/>
      <c r="H363" s="4"/>
      <c r="I363" s="4">
        <f>IF(COUNT(G363:H363)=0,"",SUM(G363:H363))</f>
      </c>
      <c r="J363" s="5"/>
      <c r="K363" s="4">
        <f>IF(G363="","",G363*IF(J363="",1,J363)*IF(AND(F363="Mortgage interest",C363="Residential",IFERROR(VLOOKUP(B363,Properties!$A$2:$F$21,6,FALSE),"")="No"),0,1))</f>
      </c>
      <c r="M363" s="6">
        <f>IF(B363="","",IF(ISNA(MATCH(B363,Properties!$A$2:$A$21,0)),"Property ref is not on the Properties tab",IF(AND(F363="Mortgage interest",C363="Residential",IFERROR(VLOOKUP(B363,Properties!$A$2:$F$21,6,FALSE),"")="No"),"Interest disallowed - this property has no RTB registration",IF(AND(F363="Mortgage interest",C363="Residential",IFERROR(VLOOKUP(B363,Properties!$A$2:$F$21,6,FALSE),"")=""),"Set the RTB registered column on Properties",IF(AND(F363="Pre-letting expenditure (S. 97A)",C363="Commercial"),"Pre-letting relief is residential only","")))))</f>
      </c>
    </row>
    <row r="364">
      <c r="A364" s="3"/>
      <c r="C364">
        <f>IF(B364="","",IFERROR(VLOOKUP(B364,Properties!$A$2:$D$21,4,FALSE),"not on Properties"))</f>
      </c>
      <c r="G364" s="4"/>
      <c r="H364" s="4"/>
      <c r="I364" s="4">
        <f>IF(COUNT(G364:H364)=0,"",SUM(G364:H364))</f>
      </c>
      <c r="J364" s="5"/>
      <c r="K364" s="4">
        <f>IF(G364="","",G364*IF(J364="",1,J364)*IF(AND(F364="Mortgage interest",C364="Residential",IFERROR(VLOOKUP(B364,Properties!$A$2:$F$21,6,FALSE),"")="No"),0,1))</f>
      </c>
      <c r="M364" s="6">
        <f>IF(B364="","",IF(ISNA(MATCH(B364,Properties!$A$2:$A$21,0)),"Property ref is not on the Properties tab",IF(AND(F364="Mortgage interest",C364="Residential",IFERROR(VLOOKUP(B364,Properties!$A$2:$F$21,6,FALSE),"")="No"),"Interest disallowed - this property has no RTB registration",IF(AND(F364="Mortgage interest",C364="Residential",IFERROR(VLOOKUP(B364,Properties!$A$2:$F$21,6,FALSE),"")=""),"Set the RTB registered column on Properties",IF(AND(F364="Pre-letting expenditure (S. 97A)",C364="Commercial"),"Pre-letting relief is residential only","")))))</f>
      </c>
    </row>
    <row r="365">
      <c r="A365" s="3"/>
      <c r="C365">
        <f>IF(B365="","",IFERROR(VLOOKUP(B365,Properties!$A$2:$D$21,4,FALSE),"not on Properties"))</f>
      </c>
      <c r="G365" s="4"/>
      <c r="H365" s="4"/>
      <c r="I365" s="4">
        <f>IF(COUNT(G365:H365)=0,"",SUM(G365:H365))</f>
      </c>
      <c r="J365" s="5"/>
      <c r="K365" s="4">
        <f>IF(G365="","",G365*IF(J365="",1,J365)*IF(AND(F365="Mortgage interest",C365="Residential",IFERROR(VLOOKUP(B365,Properties!$A$2:$F$21,6,FALSE),"")="No"),0,1))</f>
      </c>
      <c r="M365" s="6">
        <f>IF(B365="","",IF(ISNA(MATCH(B365,Properties!$A$2:$A$21,0)),"Property ref is not on the Properties tab",IF(AND(F365="Mortgage interest",C365="Residential",IFERROR(VLOOKUP(B365,Properties!$A$2:$F$21,6,FALSE),"")="No"),"Interest disallowed - this property has no RTB registration",IF(AND(F365="Mortgage interest",C365="Residential",IFERROR(VLOOKUP(B365,Properties!$A$2:$F$21,6,FALSE),"")=""),"Set the RTB registered column on Properties",IF(AND(F365="Pre-letting expenditure (S. 97A)",C365="Commercial"),"Pre-letting relief is residential only","")))))</f>
      </c>
    </row>
    <row r="366">
      <c r="A366" s="3"/>
      <c r="C366">
        <f>IF(B366="","",IFERROR(VLOOKUP(B366,Properties!$A$2:$D$21,4,FALSE),"not on Properties"))</f>
      </c>
      <c r="G366" s="4"/>
      <c r="H366" s="4"/>
      <c r="I366" s="4">
        <f>IF(COUNT(G366:H366)=0,"",SUM(G366:H366))</f>
      </c>
      <c r="J366" s="5"/>
      <c r="K366" s="4">
        <f>IF(G366="","",G366*IF(J366="",1,J366)*IF(AND(F366="Mortgage interest",C366="Residential",IFERROR(VLOOKUP(B366,Properties!$A$2:$F$21,6,FALSE),"")="No"),0,1))</f>
      </c>
      <c r="M366" s="6">
        <f>IF(B366="","",IF(ISNA(MATCH(B366,Properties!$A$2:$A$21,0)),"Property ref is not on the Properties tab",IF(AND(F366="Mortgage interest",C366="Residential",IFERROR(VLOOKUP(B366,Properties!$A$2:$F$21,6,FALSE),"")="No"),"Interest disallowed - this property has no RTB registration",IF(AND(F366="Mortgage interest",C366="Residential",IFERROR(VLOOKUP(B366,Properties!$A$2:$F$21,6,FALSE),"")=""),"Set the RTB registered column on Properties",IF(AND(F366="Pre-letting expenditure (S. 97A)",C366="Commercial"),"Pre-letting relief is residential only","")))))</f>
      </c>
    </row>
    <row r="367">
      <c r="A367" s="3"/>
      <c r="C367">
        <f>IF(B367="","",IFERROR(VLOOKUP(B367,Properties!$A$2:$D$21,4,FALSE),"not on Properties"))</f>
      </c>
      <c r="G367" s="4"/>
      <c r="H367" s="4"/>
      <c r="I367" s="4">
        <f>IF(COUNT(G367:H367)=0,"",SUM(G367:H367))</f>
      </c>
      <c r="J367" s="5"/>
      <c r="K367" s="4">
        <f>IF(G367="","",G367*IF(J367="",1,J367)*IF(AND(F367="Mortgage interest",C367="Residential",IFERROR(VLOOKUP(B367,Properties!$A$2:$F$21,6,FALSE),"")="No"),0,1))</f>
      </c>
      <c r="M367" s="6">
        <f>IF(B367="","",IF(ISNA(MATCH(B367,Properties!$A$2:$A$21,0)),"Property ref is not on the Properties tab",IF(AND(F367="Mortgage interest",C367="Residential",IFERROR(VLOOKUP(B367,Properties!$A$2:$F$21,6,FALSE),"")="No"),"Interest disallowed - this property has no RTB registration",IF(AND(F367="Mortgage interest",C367="Residential",IFERROR(VLOOKUP(B367,Properties!$A$2:$F$21,6,FALSE),"")=""),"Set the RTB registered column on Properties",IF(AND(F367="Pre-letting expenditure (S. 97A)",C367="Commercial"),"Pre-letting relief is residential only","")))))</f>
      </c>
    </row>
    <row r="368">
      <c r="A368" s="3"/>
      <c r="C368">
        <f>IF(B368="","",IFERROR(VLOOKUP(B368,Properties!$A$2:$D$21,4,FALSE),"not on Properties"))</f>
      </c>
      <c r="G368" s="4"/>
      <c r="H368" s="4"/>
      <c r="I368" s="4">
        <f>IF(COUNT(G368:H368)=0,"",SUM(G368:H368))</f>
      </c>
      <c r="J368" s="5"/>
      <c r="K368" s="4">
        <f>IF(G368="","",G368*IF(J368="",1,J368)*IF(AND(F368="Mortgage interest",C368="Residential",IFERROR(VLOOKUP(B368,Properties!$A$2:$F$21,6,FALSE),"")="No"),0,1))</f>
      </c>
      <c r="M368" s="6">
        <f>IF(B368="","",IF(ISNA(MATCH(B368,Properties!$A$2:$A$21,0)),"Property ref is not on the Properties tab",IF(AND(F368="Mortgage interest",C368="Residential",IFERROR(VLOOKUP(B368,Properties!$A$2:$F$21,6,FALSE),"")="No"),"Interest disallowed - this property has no RTB registration",IF(AND(F368="Mortgage interest",C368="Residential",IFERROR(VLOOKUP(B368,Properties!$A$2:$F$21,6,FALSE),"")=""),"Set the RTB registered column on Properties",IF(AND(F368="Pre-letting expenditure (S. 97A)",C368="Commercial"),"Pre-letting relief is residential only","")))))</f>
      </c>
    </row>
    <row r="369">
      <c r="A369" s="3"/>
      <c r="C369">
        <f>IF(B369="","",IFERROR(VLOOKUP(B369,Properties!$A$2:$D$21,4,FALSE),"not on Properties"))</f>
      </c>
      <c r="G369" s="4"/>
      <c r="H369" s="4"/>
      <c r="I369" s="4">
        <f>IF(COUNT(G369:H369)=0,"",SUM(G369:H369))</f>
      </c>
      <c r="J369" s="5"/>
      <c r="K369" s="4">
        <f>IF(G369="","",G369*IF(J369="",1,J369)*IF(AND(F369="Mortgage interest",C369="Residential",IFERROR(VLOOKUP(B369,Properties!$A$2:$F$21,6,FALSE),"")="No"),0,1))</f>
      </c>
      <c r="M369" s="6">
        <f>IF(B369="","",IF(ISNA(MATCH(B369,Properties!$A$2:$A$21,0)),"Property ref is not on the Properties tab",IF(AND(F369="Mortgage interest",C369="Residential",IFERROR(VLOOKUP(B369,Properties!$A$2:$F$21,6,FALSE),"")="No"),"Interest disallowed - this property has no RTB registration",IF(AND(F369="Mortgage interest",C369="Residential",IFERROR(VLOOKUP(B369,Properties!$A$2:$F$21,6,FALSE),"")=""),"Set the RTB registered column on Properties",IF(AND(F369="Pre-letting expenditure (S. 97A)",C369="Commercial"),"Pre-letting relief is residential only","")))))</f>
      </c>
    </row>
    <row r="370">
      <c r="A370" s="3"/>
      <c r="C370">
        <f>IF(B370="","",IFERROR(VLOOKUP(B370,Properties!$A$2:$D$21,4,FALSE),"not on Properties"))</f>
      </c>
      <c r="G370" s="4"/>
      <c r="H370" s="4"/>
      <c r="I370" s="4">
        <f>IF(COUNT(G370:H370)=0,"",SUM(G370:H370))</f>
      </c>
      <c r="J370" s="5"/>
      <c r="K370" s="4">
        <f>IF(G370="","",G370*IF(J370="",1,J370)*IF(AND(F370="Mortgage interest",C370="Residential",IFERROR(VLOOKUP(B370,Properties!$A$2:$F$21,6,FALSE),"")="No"),0,1))</f>
      </c>
      <c r="M370" s="6">
        <f>IF(B370="","",IF(ISNA(MATCH(B370,Properties!$A$2:$A$21,0)),"Property ref is not on the Properties tab",IF(AND(F370="Mortgage interest",C370="Residential",IFERROR(VLOOKUP(B370,Properties!$A$2:$F$21,6,FALSE),"")="No"),"Interest disallowed - this property has no RTB registration",IF(AND(F370="Mortgage interest",C370="Residential",IFERROR(VLOOKUP(B370,Properties!$A$2:$F$21,6,FALSE),"")=""),"Set the RTB registered column on Properties",IF(AND(F370="Pre-letting expenditure (S. 97A)",C370="Commercial"),"Pre-letting relief is residential only","")))))</f>
      </c>
    </row>
    <row r="371">
      <c r="A371" s="3"/>
      <c r="C371">
        <f>IF(B371="","",IFERROR(VLOOKUP(B371,Properties!$A$2:$D$21,4,FALSE),"not on Properties"))</f>
      </c>
      <c r="G371" s="4"/>
      <c r="H371" s="4"/>
      <c r="I371" s="4">
        <f>IF(COUNT(G371:H371)=0,"",SUM(G371:H371))</f>
      </c>
      <c r="J371" s="5"/>
      <c r="K371" s="4">
        <f>IF(G371="","",G371*IF(J371="",1,J371)*IF(AND(F371="Mortgage interest",C371="Residential",IFERROR(VLOOKUP(B371,Properties!$A$2:$F$21,6,FALSE),"")="No"),0,1))</f>
      </c>
      <c r="M371" s="6">
        <f>IF(B371="","",IF(ISNA(MATCH(B371,Properties!$A$2:$A$21,0)),"Property ref is not on the Properties tab",IF(AND(F371="Mortgage interest",C371="Residential",IFERROR(VLOOKUP(B371,Properties!$A$2:$F$21,6,FALSE),"")="No"),"Interest disallowed - this property has no RTB registration",IF(AND(F371="Mortgage interest",C371="Residential",IFERROR(VLOOKUP(B371,Properties!$A$2:$F$21,6,FALSE),"")=""),"Set the RTB registered column on Properties",IF(AND(F371="Pre-letting expenditure (S. 97A)",C371="Commercial"),"Pre-letting relief is residential only","")))))</f>
      </c>
    </row>
    <row r="372">
      <c r="A372" s="3"/>
      <c r="C372">
        <f>IF(B372="","",IFERROR(VLOOKUP(B372,Properties!$A$2:$D$21,4,FALSE),"not on Properties"))</f>
      </c>
      <c r="G372" s="4"/>
      <c r="H372" s="4"/>
      <c r="I372" s="4">
        <f>IF(COUNT(G372:H372)=0,"",SUM(G372:H372))</f>
      </c>
      <c r="J372" s="5"/>
      <c r="K372" s="4">
        <f>IF(G372="","",G372*IF(J372="",1,J372)*IF(AND(F372="Mortgage interest",C372="Residential",IFERROR(VLOOKUP(B372,Properties!$A$2:$F$21,6,FALSE),"")="No"),0,1))</f>
      </c>
      <c r="M372" s="6">
        <f>IF(B372="","",IF(ISNA(MATCH(B372,Properties!$A$2:$A$21,0)),"Property ref is not on the Properties tab",IF(AND(F372="Mortgage interest",C372="Residential",IFERROR(VLOOKUP(B372,Properties!$A$2:$F$21,6,FALSE),"")="No"),"Interest disallowed - this property has no RTB registration",IF(AND(F372="Mortgage interest",C372="Residential",IFERROR(VLOOKUP(B372,Properties!$A$2:$F$21,6,FALSE),"")=""),"Set the RTB registered column on Properties",IF(AND(F372="Pre-letting expenditure (S. 97A)",C372="Commercial"),"Pre-letting relief is residential only","")))))</f>
      </c>
    </row>
    <row r="373">
      <c r="A373" s="3"/>
      <c r="C373">
        <f>IF(B373="","",IFERROR(VLOOKUP(B373,Properties!$A$2:$D$21,4,FALSE),"not on Properties"))</f>
      </c>
      <c r="G373" s="4"/>
      <c r="H373" s="4"/>
      <c r="I373" s="4">
        <f>IF(COUNT(G373:H373)=0,"",SUM(G373:H373))</f>
      </c>
      <c r="J373" s="5"/>
      <c r="K373" s="4">
        <f>IF(G373="","",G373*IF(J373="",1,J373)*IF(AND(F373="Mortgage interest",C373="Residential",IFERROR(VLOOKUP(B373,Properties!$A$2:$F$21,6,FALSE),"")="No"),0,1))</f>
      </c>
      <c r="M373" s="6">
        <f>IF(B373="","",IF(ISNA(MATCH(B373,Properties!$A$2:$A$21,0)),"Property ref is not on the Properties tab",IF(AND(F373="Mortgage interest",C373="Residential",IFERROR(VLOOKUP(B373,Properties!$A$2:$F$21,6,FALSE),"")="No"),"Interest disallowed - this property has no RTB registration",IF(AND(F373="Mortgage interest",C373="Residential",IFERROR(VLOOKUP(B373,Properties!$A$2:$F$21,6,FALSE),"")=""),"Set the RTB registered column on Properties",IF(AND(F373="Pre-letting expenditure (S. 97A)",C373="Commercial"),"Pre-letting relief is residential only","")))))</f>
      </c>
    </row>
    <row r="374">
      <c r="A374" s="3"/>
      <c r="C374">
        <f>IF(B374="","",IFERROR(VLOOKUP(B374,Properties!$A$2:$D$21,4,FALSE),"not on Properties"))</f>
      </c>
      <c r="G374" s="4"/>
      <c r="H374" s="4"/>
      <c r="I374" s="4">
        <f>IF(COUNT(G374:H374)=0,"",SUM(G374:H374))</f>
      </c>
      <c r="J374" s="5"/>
      <c r="K374" s="4">
        <f>IF(G374="","",G374*IF(J374="",1,J374)*IF(AND(F374="Mortgage interest",C374="Residential",IFERROR(VLOOKUP(B374,Properties!$A$2:$F$21,6,FALSE),"")="No"),0,1))</f>
      </c>
      <c r="M374" s="6">
        <f>IF(B374="","",IF(ISNA(MATCH(B374,Properties!$A$2:$A$21,0)),"Property ref is not on the Properties tab",IF(AND(F374="Mortgage interest",C374="Residential",IFERROR(VLOOKUP(B374,Properties!$A$2:$F$21,6,FALSE),"")="No"),"Interest disallowed - this property has no RTB registration",IF(AND(F374="Mortgage interest",C374="Residential",IFERROR(VLOOKUP(B374,Properties!$A$2:$F$21,6,FALSE),"")=""),"Set the RTB registered column on Properties",IF(AND(F374="Pre-letting expenditure (S. 97A)",C374="Commercial"),"Pre-letting relief is residential only","")))))</f>
      </c>
    </row>
    <row r="375">
      <c r="A375" s="3"/>
      <c r="C375">
        <f>IF(B375="","",IFERROR(VLOOKUP(B375,Properties!$A$2:$D$21,4,FALSE),"not on Properties"))</f>
      </c>
      <c r="G375" s="4"/>
      <c r="H375" s="4"/>
      <c r="I375" s="4">
        <f>IF(COUNT(G375:H375)=0,"",SUM(G375:H375))</f>
      </c>
      <c r="J375" s="5"/>
      <c r="K375" s="4">
        <f>IF(G375="","",G375*IF(J375="",1,J375)*IF(AND(F375="Mortgage interest",C375="Residential",IFERROR(VLOOKUP(B375,Properties!$A$2:$F$21,6,FALSE),"")="No"),0,1))</f>
      </c>
      <c r="M375" s="6">
        <f>IF(B375="","",IF(ISNA(MATCH(B375,Properties!$A$2:$A$21,0)),"Property ref is not on the Properties tab",IF(AND(F375="Mortgage interest",C375="Residential",IFERROR(VLOOKUP(B375,Properties!$A$2:$F$21,6,FALSE),"")="No"),"Interest disallowed - this property has no RTB registration",IF(AND(F375="Mortgage interest",C375="Residential",IFERROR(VLOOKUP(B375,Properties!$A$2:$F$21,6,FALSE),"")=""),"Set the RTB registered column on Properties",IF(AND(F375="Pre-letting expenditure (S. 97A)",C375="Commercial"),"Pre-letting relief is residential only","")))))</f>
      </c>
    </row>
    <row r="376">
      <c r="A376" s="3"/>
      <c r="C376">
        <f>IF(B376="","",IFERROR(VLOOKUP(B376,Properties!$A$2:$D$21,4,FALSE),"not on Properties"))</f>
      </c>
      <c r="G376" s="4"/>
      <c r="H376" s="4"/>
      <c r="I376" s="4">
        <f>IF(COUNT(G376:H376)=0,"",SUM(G376:H376))</f>
      </c>
      <c r="J376" s="5"/>
      <c r="K376" s="4">
        <f>IF(G376="","",G376*IF(J376="",1,J376)*IF(AND(F376="Mortgage interest",C376="Residential",IFERROR(VLOOKUP(B376,Properties!$A$2:$F$21,6,FALSE),"")="No"),0,1))</f>
      </c>
      <c r="M376" s="6">
        <f>IF(B376="","",IF(ISNA(MATCH(B376,Properties!$A$2:$A$21,0)),"Property ref is not on the Properties tab",IF(AND(F376="Mortgage interest",C376="Residential",IFERROR(VLOOKUP(B376,Properties!$A$2:$F$21,6,FALSE),"")="No"),"Interest disallowed - this property has no RTB registration",IF(AND(F376="Mortgage interest",C376="Residential",IFERROR(VLOOKUP(B376,Properties!$A$2:$F$21,6,FALSE),"")=""),"Set the RTB registered column on Properties",IF(AND(F376="Pre-letting expenditure (S. 97A)",C376="Commercial"),"Pre-letting relief is residential only","")))))</f>
      </c>
    </row>
    <row r="377">
      <c r="A377" s="3"/>
      <c r="C377">
        <f>IF(B377="","",IFERROR(VLOOKUP(B377,Properties!$A$2:$D$21,4,FALSE),"not on Properties"))</f>
      </c>
      <c r="G377" s="4"/>
      <c r="H377" s="4"/>
      <c r="I377" s="4">
        <f>IF(COUNT(G377:H377)=0,"",SUM(G377:H377))</f>
      </c>
      <c r="J377" s="5"/>
      <c r="K377" s="4">
        <f>IF(G377="","",G377*IF(J377="",1,J377)*IF(AND(F377="Mortgage interest",C377="Residential",IFERROR(VLOOKUP(B377,Properties!$A$2:$F$21,6,FALSE),"")="No"),0,1))</f>
      </c>
      <c r="M377" s="6">
        <f>IF(B377="","",IF(ISNA(MATCH(B377,Properties!$A$2:$A$21,0)),"Property ref is not on the Properties tab",IF(AND(F377="Mortgage interest",C377="Residential",IFERROR(VLOOKUP(B377,Properties!$A$2:$F$21,6,FALSE),"")="No"),"Interest disallowed - this property has no RTB registration",IF(AND(F377="Mortgage interest",C377="Residential",IFERROR(VLOOKUP(B377,Properties!$A$2:$F$21,6,FALSE),"")=""),"Set the RTB registered column on Properties",IF(AND(F377="Pre-letting expenditure (S. 97A)",C377="Commercial"),"Pre-letting relief is residential only","")))))</f>
      </c>
    </row>
    <row r="378">
      <c r="A378" s="3"/>
      <c r="C378">
        <f>IF(B378="","",IFERROR(VLOOKUP(B378,Properties!$A$2:$D$21,4,FALSE),"not on Properties"))</f>
      </c>
      <c r="G378" s="4"/>
      <c r="H378" s="4"/>
      <c r="I378" s="4">
        <f>IF(COUNT(G378:H378)=0,"",SUM(G378:H378))</f>
      </c>
      <c r="J378" s="5"/>
      <c r="K378" s="4">
        <f>IF(G378="","",G378*IF(J378="",1,J378)*IF(AND(F378="Mortgage interest",C378="Residential",IFERROR(VLOOKUP(B378,Properties!$A$2:$F$21,6,FALSE),"")="No"),0,1))</f>
      </c>
      <c r="M378" s="6">
        <f>IF(B378="","",IF(ISNA(MATCH(B378,Properties!$A$2:$A$21,0)),"Property ref is not on the Properties tab",IF(AND(F378="Mortgage interest",C378="Residential",IFERROR(VLOOKUP(B378,Properties!$A$2:$F$21,6,FALSE),"")="No"),"Interest disallowed - this property has no RTB registration",IF(AND(F378="Mortgage interest",C378="Residential",IFERROR(VLOOKUP(B378,Properties!$A$2:$F$21,6,FALSE),"")=""),"Set the RTB registered column on Properties",IF(AND(F378="Pre-letting expenditure (S. 97A)",C378="Commercial"),"Pre-letting relief is residential only","")))))</f>
      </c>
    </row>
    <row r="379">
      <c r="A379" s="3"/>
      <c r="C379">
        <f>IF(B379="","",IFERROR(VLOOKUP(B379,Properties!$A$2:$D$21,4,FALSE),"not on Properties"))</f>
      </c>
      <c r="G379" s="4"/>
      <c r="H379" s="4"/>
      <c r="I379" s="4">
        <f>IF(COUNT(G379:H379)=0,"",SUM(G379:H379))</f>
      </c>
      <c r="J379" s="5"/>
      <c r="K379" s="4">
        <f>IF(G379="","",G379*IF(J379="",1,J379)*IF(AND(F379="Mortgage interest",C379="Residential",IFERROR(VLOOKUP(B379,Properties!$A$2:$F$21,6,FALSE),"")="No"),0,1))</f>
      </c>
      <c r="M379" s="6">
        <f>IF(B379="","",IF(ISNA(MATCH(B379,Properties!$A$2:$A$21,0)),"Property ref is not on the Properties tab",IF(AND(F379="Mortgage interest",C379="Residential",IFERROR(VLOOKUP(B379,Properties!$A$2:$F$21,6,FALSE),"")="No"),"Interest disallowed - this property has no RTB registration",IF(AND(F379="Mortgage interest",C379="Residential",IFERROR(VLOOKUP(B379,Properties!$A$2:$F$21,6,FALSE),"")=""),"Set the RTB registered column on Properties",IF(AND(F379="Pre-letting expenditure (S. 97A)",C379="Commercial"),"Pre-letting relief is residential only","")))))</f>
      </c>
    </row>
    <row r="380">
      <c r="A380" s="3"/>
      <c r="C380">
        <f>IF(B380="","",IFERROR(VLOOKUP(B380,Properties!$A$2:$D$21,4,FALSE),"not on Properties"))</f>
      </c>
      <c r="G380" s="4"/>
      <c r="H380" s="4"/>
      <c r="I380" s="4">
        <f>IF(COUNT(G380:H380)=0,"",SUM(G380:H380))</f>
      </c>
      <c r="J380" s="5"/>
      <c r="K380" s="4">
        <f>IF(G380="","",G380*IF(J380="",1,J380)*IF(AND(F380="Mortgage interest",C380="Residential",IFERROR(VLOOKUP(B380,Properties!$A$2:$F$21,6,FALSE),"")="No"),0,1))</f>
      </c>
      <c r="M380" s="6">
        <f>IF(B380="","",IF(ISNA(MATCH(B380,Properties!$A$2:$A$21,0)),"Property ref is not on the Properties tab",IF(AND(F380="Mortgage interest",C380="Residential",IFERROR(VLOOKUP(B380,Properties!$A$2:$F$21,6,FALSE),"")="No"),"Interest disallowed - this property has no RTB registration",IF(AND(F380="Mortgage interest",C380="Residential",IFERROR(VLOOKUP(B380,Properties!$A$2:$F$21,6,FALSE),"")=""),"Set the RTB registered column on Properties",IF(AND(F380="Pre-letting expenditure (S. 97A)",C380="Commercial"),"Pre-letting relief is residential only","")))))</f>
      </c>
    </row>
    <row r="381">
      <c r="A381" s="3"/>
      <c r="C381">
        <f>IF(B381="","",IFERROR(VLOOKUP(B381,Properties!$A$2:$D$21,4,FALSE),"not on Properties"))</f>
      </c>
      <c r="G381" s="4"/>
      <c r="H381" s="4"/>
      <c r="I381" s="4">
        <f>IF(COUNT(G381:H381)=0,"",SUM(G381:H381))</f>
      </c>
      <c r="J381" s="5"/>
      <c r="K381" s="4">
        <f>IF(G381="","",G381*IF(J381="",1,J381)*IF(AND(F381="Mortgage interest",C381="Residential",IFERROR(VLOOKUP(B381,Properties!$A$2:$F$21,6,FALSE),"")="No"),0,1))</f>
      </c>
      <c r="M381" s="6">
        <f>IF(B381="","",IF(ISNA(MATCH(B381,Properties!$A$2:$A$21,0)),"Property ref is not on the Properties tab",IF(AND(F381="Mortgage interest",C381="Residential",IFERROR(VLOOKUP(B381,Properties!$A$2:$F$21,6,FALSE),"")="No"),"Interest disallowed - this property has no RTB registration",IF(AND(F381="Mortgage interest",C381="Residential",IFERROR(VLOOKUP(B381,Properties!$A$2:$F$21,6,FALSE),"")=""),"Set the RTB registered column on Properties",IF(AND(F381="Pre-letting expenditure (S. 97A)",C381="Commercial"),"Pre-letting relief is residential only","")))))</f>
      </c>
    </row>
    <row r="382">
      <c r="A382" s="3"/>
      <c r="C382">
        <f>IF(B382="","",IFERROR(VLOOKUP(B382,Properties!$A$2:$D$21,4,FALSE),"not on Properties"))</f>
      </c>
      <c r="G382" s="4"/>
      <c r="H382" s="4"/>
      <c r="I382" s="4">
        <f>IF(COUNT(G382:H382)=0,"",SUM(G382:H382))</f>
      </c>
      <c r="J382" s="5"/>
      <c r="K382" s="4">
        <f>IF(G382="","",G382*IF(J382="",1,J382)*IF(AND(F382="Mortgage interest",C382="Residential",IFERROR(VLOOKUP(B382,Properties!$A$2:$F$21,6,FALSE),"")="No"),0,1))</f>
      </c>
      <c r="M382" s="6">
        <f>IF(B382="","",IF(ISNA(MATCH(B382,Properties!$A$2:$A$21,0)),"Property ref is not on the Properties tab",IF(AND(F382="Mortgage interest",C382="Residential",IFERROR(VLOOKUP(B382,Properties!$A$2:$F$21,6,FALSE),"")="No"),"Interest disallowed - this property has no RTB registration",IF(AND(F382="Mortgage interest",C382="Residential",IFERROR(VLOOKUP(B382,Properties!$A$2:$F$21,6,FALSE),"")=""),"Set the RTB registered column on Properties",IF(AND(F382="Pre-letting expenditure (S. 97A)",C382="Commercial"),"Pre-letting relief is residential only","")))))</f>
      </c>
    </row>
    <row r="383">
      <c r="A383" s="3"/>
      <c r="C383">
        <f>IF(B383="","",IFERROR(VLOOKUP(B383,Properties!$A$2:$D$21,4,FALSE),"not on Properties"))</f>
      </c>
      <c r="G383" s="4"/>
      <c r="H383" s="4"/>
      <c r="I383" s="4">
        <f>IF(COUNT(G383:H383)=0,"",SUM(G383:H383))</f>
      </c>
      <c r="J383" s="5"/>
      <c r="K383" s="4">
        <f>IF(G383="","",G383*IF(J383="",1,J383)*IF(AND(F383="Mortgage interest",C383="Residential",IFERROR(VLOOKUP(B383,Properties!$A$2:$F$21,6,FALSE),"")="No"),0,1))</f>
      </c>
      <c r="M383" s="6">
        <f>IF(B383="","",IF(ISNA(MATCH(B383,Properties!$A$2:$A$21,0)),"Property ref is not on the Properties tab",IF(AND(F383="Mortgage interest",C383="Residential",IFERROR(VLOOKUP(B383,Properties!$A$2:$F$21,6,FALSE),"")="No"),"Interest disallowed - this property has no RTB registration",IF(AND(F383="Mortgage interest",C383="Residential",IFERROR(VLOOKUP(B383,Properties!$A$2:$F$21,6,FALSE),"")=""),"Set the RTB registered column on Properties",IF(AND(F383="Pre-letting expenditure (S. 97A)",C383="Commercial"),"Pre-letting relief is residential only","")))))</f>
      </c>
    </row>
    <row r="384">
      <c r="A384" s="3"/>
      <c r="C384">
        <f>IF(B384="","",IFERROR(VLOOKUP(B384,Properties!$A$2:$D$21,4,FALSE),"not on Properties"))</f>
      </c>
      <c r="G384" s="4"/>
      <c r="H384" s="4"/>
      <c r="I384" s="4">
        <f>IF(COUNT(G384:H384)=0,"",SUM(G384:H384))</f>
      </c>
      <c r="J384" s="5"/>
      <c r="K384" s="4">
        <f>IF(G384="","",G384*IF(J384="",1,J384)*IF(AND(F384="Mortgage interest",C384="Residential",IFERROR(VLOOKUP(B384,Properties!$A$2:$F$21,6,FALSE),"")="No"),0,1))</f>
      </c>
      <c r="M384" s="6">
        <f>IF(B384="","",IF(ISNA(MATCH(B384,Properties!$A$2:$A$21,0)),"Property ref is not on the Properties tab",IF(AND(F384="Mortgage interest",C384="Residential",IFERROR(VLOOKUP(B384,Properties!$A$2:$F$21,6,FALSE),"")="No"),"Interest disallowed - this property has no RTB registration",IF(AND(F384="Mortgage interest",C384="Residential",IFERROR(VLOOKUP(B384,Properties!$A$2:$F$21,6,FALSE),"")=""),"Set the RTB registered column on Properties",IF(AND(F384="Pre-letting expenditure (S. 97A)",C384="Commercial"),"Pre-letting relief is residential only","")))))</f>
      </c>
    </row>
    <row r="385">
      <c r="A385" s="3"/>
      <c r="C385">
        <f>IF(B385="","",IFERROR(VLOOKUP(B385,Properties!$A$2:$D$21,4,FALSE),"not on Properties"))</f>
      </c>
      <c r="G385" s="4"/>
      <c r="H385" s="4"/>
      <c r="I385" s="4">
        <f>IF(COUNT(G385:H385)=0,"",SUM(G385:H385))</f>
      </c>
      <c r="J385" s="5"/>
      <c r="K385" s="4">
        <f>IF(G385="","",G385*IF(J385="",1,J385)*IF(AND(F385="Mortgage interest",C385="Residential",IFERROR(VLOOKUP(B385,Properties!$A$2:$F$21,6,FALSE),"")="No"),0,1))</f>
      </c>
      <c r="M385" s="6">
        <f>IF(B385="","",IF(ISNA(MATCH(B385,Properties!$A$2:$A$21,0)),"Property ref is not on the Properties tab",IF(AND(F385="Mortgage interest",C385="Residential",IFERROR(VLOOKUP(B385,Properties!$A$2:$F$21,6,FALSE),"")="No"),"Interest disallowed - this property has no RTB registration",IF(AND(F385="Mortgage interest",C385="Residential",IFERROR(VLOOKUP(B385,Properties!$A$2:$F$21,6,FALSE),"")=""),"Set the RTB registered column on Properties",IF(AND(F385="Pre-letting expenditure (S. 97A)",C385="Commercial"),"Pre-letting relief is residential only","")))))</f>
      </c>
    </row>
    <row r="386">
      <c r="A386" s="3"/>
      <c r="C386">
        <f>IF(B386="","",IFERROR(VLOOKUP(B386,Properties!$A$2:$D$21,4,FALSE),"not on Properties"))</f>
      </c>
      <c r="G386" s="4"/>
      <c r="H386" s="4"/>
      <c r="I386" s="4">
        <f>IF(COUNT(G386:H386)=0,"",SUM(G386:H386))</f>
      </c>
      <c r="J386" s="5"/>
      <c r="K386" s="4">
        <f>IF(G386="","",G386*IF(J386="",1,J386)*IF(AND(F386="Mortgage interest",C386="Residential",IFERROR(VLOOKUP(B386,Properties!$A$2:$F$21,6,FALSE),"")="No"),0,1))</f>
      </c>
      <c r="M386" s="6">
        <f>IF(B386="","",IF(ISNA(MATCH(B386,Properties!$A$2:$A$21,0)),"Property ref is not on the Properties tab",IF(AND(F386="Mortgage interest",C386="Residential",IFERROR(VLOOKUP(B386,Properties!$A$2:$F$21,6,FALSE),"")="No"),"Interest disallowed - this property has no RTB registration",IF(AND(F386="Mortgage interest",C386="Residential",IFERROR(VLOOKUP(B386,Properties!$A$2:$F$21,6,FALSE),"")=""),"Set the RTB registered column on Properties",IF(AND(F386="Pre-letting expenditure (S. 97A)",C386="Commercial"),"Pre-letting relief is residential only","")))))</f>
      </c>
    </row>
    <row r="387">
      <c r="A387" s="3"/>
      <c r="C387">
        <f>IF(B387="","",IFERROR(VLOOKUP(B387,Properties!$A$2:$D$21,4,FALSE),"not on Properties"))</f>
      </c>
      <c r="G387" s="4"/>
      <c r="H387" s="4"/>
      <c r="I387" s="4">
        <f>IF(COUNT(G387:H387)=0,"",SUM(G387:H387))</f>
      </c>
      <c r="J387" s="5"/>
      <c r="K387" s="4">
        <f>IF(G387="","",G387*IF(J387="",1,J387)*IF(AND(F387="Mortgage interest",C387="Residential",IFERROR(VLOOKUP(B387,Properties!$A$2:$F$21,6,FALSE),"")="No"),0,1))</f>
      </c>
      <c r="M387" s="6">
        <f>IF(B387="","",IF(ISNA(MATCH(B387,Properties!$A$2:$A$21,0)),"Property ref is not on the Properties tab",IF(AND(F387="Mortgage interest",C387="Residential",IFERROR(VLOOKUP(B387,Properties!$A$2:$F$21,6,FALSE),"")="No"),"Interest disallowed - this property has no RTB registration",IF(AND(F387="Mortgage interest",C387="Residential",IFERROR(VLOOKUP(B387,Properties!$A$2:$F$21,6,FALSE),"")=""),"Set the RTB registered column on Properties",IF(AND(F387="Pre-letting expenditure (S. 97A)",C387="Commercial"),"Pre-letting relief is residential only","")))))</f>
      </c>
    </row>
    <row r="388">
      <c r="A388" s="3"/>
      <c r="C388">
        <f>IF(B388="","",IFERROR(VLOOKUP(B388,Properties!$A$2:$D$21,4,FALSE),"not on Properties"))</f>
      </c>
      <c r="G388" s="4"/>
      <c r="H388" s="4"/>
      <c r="I388" s="4">
        <f>IF(COUNT(G388:H388)=0,"",SUM(G388:H388))</f>
      </c>
      <c r="J388" s="5"/>
      <c r="K388" s="4">
        <f>IF(G388="","",G388*IF(J388="",1,J388)*IF(AND(F388="Mortgage interest",C388="Residential",IFERROR(VLOOKUP(B388,Properties!$A$2:$F$21,6,FALSE),"")="No"),0,1))</f>
      </c>
      <c r="M388" s="6">
        <f>IF(B388="","",IF(ISNA(MATCH(B388,Properties!$A$2:$A$21,0)),"Property ref is not on the Properties tab",IF(AND(F388="Mortgage interest",C388="Residential",IFERROR(VLOOKUP(B388,Properties!$A$2:$F$21,6,FALSE),"")="No"),"Interest disallowed - this property has no RTB registration",IF(AND(F388="Mortgage interest",C388="Residential",IFERROR(VLOOKUP(B388,Properties!$A$2:$F$21,6,FALSE),"")=""),"Set the RTB registered column on Properties",IF(AND(F388="Pre-letting expenditure (S. 97A)",C388="Commercial"),"Pre-letting relief is residential only","")))))</f>
      </c>
    </row>
    <row r="389">
      <c r="A389" s="3"/>
      <c r="C389">
        <f>IF(B389="","",IFERROR(VLOOKUP(B389,Properties!$A$2:$D$21,4,FALSE),"not on Properties"))</f>
      </c>
      <c r="G389" s="4"/>
      <c r="H389" s="4"/>
      <c r="I389" s="4">
        <f>IF(COUNT(G389:H389)=0,"",SUM(G389:H389))</f>
      </c>
      <c r="J389" s="5"/>
      <c r="K389" s="4">
        <f>IF(G389="","",G389*IF(J389="",1,J389)*IF(AND(F389="Mortgage interest",C389="Residential",IFERROR(VLOOKUP(B389,Properties!$A$2:$F$21,6,FALSE),"")="No"),0,1))</f>
      </c>
      <c r="M389" s="6">
        <f>IF(B389="","",IF(ISNA(MATCH(B389,Properties!$A$2:$A$21,0)),"Property ref is not on the Properties tab",IF(AND(F389="Mortgage interest",C389="Residential",IFERROR(VLOOKUP(B389,Properties!$A$2:$F$21,6,FALSE),"")="No"),"Interest disallowed - this property has no RTB registration",IF(AND(F389="Mortgage interest",C389="Residential",IFERROR(VLOOKUP(B389,Properties!$A$2:$F$21,6,FALSE),"")=""),"Set the RTB registered column on Properties",IF(AND(F389="Pre-letting expenditure (S. 97A)",C389="Commercial"),"Pre-letting relief is residential only","")))))</f>
      </c>
    </row>
    <row r="390">
      <c r="A390" s="3"/>
      <c r="C390">
        <f>IF(B390="","",IFERROR(VLOOKUP(B390,Properties!$A$2:$D$21,4,FALSE),"not on Properties"))</f>
      </c>
      <c r="G390" s="4"/>
      <c r="H390" s="4"/>
      <c r="I390" s="4">
        <f>IF(COUNT(G390:H390)=0,"",SUM(G390:H390))</f>
      </c>
      <c r="J390" s="5"/>
      <c r="K390" s="4">
        <f>IF(G390="","",G390*IF(J390="",1,J390)*IF(AND(F390="Mortgage interest",C390="Residential",IFERROR(VLOOKUP(B390,Properties!$A$2:$F$21,6,FALSE),"")="No"),0,1))</f>
      </c>
      <c r="M390" s="6">
        <f>IF(B390="","",IF(ISNA(MATCH(B390,Properties!$A$2:$A$21,0)),"Property ref is not on the Properties tab",IF(AND(F390="Mortgage interest",C390="Residential",IFERROR(VLOOKUP(B390,Properties!$A$2:$F$21,6,FALSE),"")="No"),"Interest disallowed - this property has no RTB registration",IF(AND(F390="Mortgage interest",C390="Residential",IFERROR(VLOOKUP(B390,Properties!$A$2:$F$21,6,FALSE),"")=""),"Set the RTB registered column on Properties",IF(AND(F390="Pre-letting expenditure (S. 97A)",C390="Commercial"),"Pre-letting relief is residential only","")))))</f>
      </c>
    </row>
    <row r="391">
      <c r="A391" s="3"/>
      <c r="C391">
        <f>IF(B391="","",IFERROR(VLOOKUP(B391,Properties!$A$2:$D$21,4,FALSE),"not on Properties"))</f>
      </c>
      <c r="G391" s="4"/>
      <c r="H391" s="4"/>
      <c r="I391" s="4">
        <f>IF(COUNT(G391:H391)=0,"",SUM(G391:H391))</f>
      </c>
      <c r="J391" s="5"/>
      <c r="K391" s="4">
        <f>IF(G391="","",G391*IF(J391="",1,J391)*IF(AND(F391="Mortgage interest",C391="Residential",IFERROR(VLOOKUP(B391,Properties!$A$2:$F$21,6,FALSE),"")="No"),0,1))</f>
      </c>
      <c r="M391" s="6">
        <f>IF(B391="","",IF(ISNA(MATCH(B391,Properties!$A$2:$A$21,0)),"Property ref is not on the Properties tab",IF(AND(F391="Mortgage interest",C391="Residential",IFERROR(VLOOKUP(B391,Properties!$A$2:$F$21,6,FALSE),"")="No"),"Interest disallowed - this property has no RTB registration",IF(AND(F391="Mortgage interest",C391="Residential",IFERROR(VLOOKUP(B391,Properties!$A$2:$F$21,6,FALSE),"")=""),"Set the RTB registered column on Properties",IF(AND(F391="Pre-letting expenditure (S. 97A)",C391="Commercial"),"Pre-letting relief is residential only","")))))</f>
      </c>
    </row>
    <row r="392">
      <c r="A392" s="3"/>
      <c r="C392">
        <f>IF(B392="","",IFERROR(VLOOKUP(B392,Properties!$A$2:$D$21,4,FALSE),"not on Properties"))</f>
      </c>
      <c r="G392" s="4"/>
      <c r="H392" s="4"/>
      <c r="I392" s="4">
        <f>IF(COUNT(G392:H392)=0,"",SUM(G392:H392))</f>
      </c>
      <c r="J392" s="5"/>
      <c r="K392" s="4">
        <f>IF(G392="","",G392*IF(J392="",1,J392)*IF(AND(F392="Mortgage interest",C392="Residential",IFERROR(VLOOKUP(B392,Properties!$A$2:$F$21,6,FALSE),"")="No"),0,1))</f>
      </c>
      <c r="M392" s="6">
        <f>IF(B392="","",IF(ISNA(MATCH(B392,Properties!$A$2:$A$21,0)),"Property ref is not on the Properties tab",IF(AND(F392="Mortgage interest",C392="Residential",IFERROR(VLOOKUP(B392,Properties!$A$2:$F$21,6,FALSE),"")="No"),"Interest disallowed - this property has no RTB registration",IF(AND(F392="Mortgage interest",C392="Residential",IFERROR(VLOOKUP(B392,Properties!$A$2:$F$21,6,FALSE),"")=""),"Set the RTB registered column on Properties",IF(AND(F392="Pre-letting expenditure (S. 97A)",C392="Commercial"),"Pre-letting relief is residential only","")))))</f>
      </c>
    </row>
    <row r="393">
      <c r="A393" s="3"/>
      <c r="C393">
        <f>IF(B393="","",IFERROR(VLOOKUP(B393,Properties!$A$2:$D$21,4,FALSE),"not on Properties"))</f>
      </c>
      <c r="G393" s="4"/>
      <c r="H393" s="4"/>
      <c r="I393" s="4">
        <f>IF(COUNT(G393:H393)=0,"",SUM(G393:H393))</f>
      </c>
      <c r="J393" s="5"/>
      <c r="K393" s="4">
        <f>IF(G393="","",G393*IF(J393="",1,J393)*IF(AND(F393="Mortgage interest",C393="Residential",IFERROR(VLOOKUP(B393,Properties!$A$2:$F$21,6,FALSE),"")="No"),0,1))</f>
      </c>
      <c r="M393" s="6">
        <f>IF(B393="","",IF(ISNA(MATCH(B393,Properties!$A$2:$A$21,0)),"Property ref is not on the Properties tab",IF(AND(F393="Mortgage interest",C393="Residential",IFERROR(VLOOKUP(B393,Properties!$A$2:$F$21,6,FALSE),"")="No"),"Interest disallowed - this property has no RTB registration",IF(AND(F393="Mortgage interest",C393="Residential",IFERROR(VLOOKUP(B393,Properties!$A$2:$F$21,6,FALSE),"")=""),"Set the RTB registered column on Properties",IF(AND(F393="Pre-letting expenditure (S. 97A)",C393="Commercial"),"Pre-letting relief is residential only","")))))</f>
      </c>
    </row>
    <row r="394">
      <c r="A394" s="3"/>
      <c r="C394">
        <f>IF(B394="","",IFERROR(VLOOKUP(B394,Properties!$A$2:$D$21,4,FALSE),"not on Properties"))</f>
      </c>
      <c r="G394" s="4"/>
      <c r="H394" s="4"/>
      <c r="I394" s="4">
        <f>IF(COUNT(G394:H394)=0,"",SUM(G394:H394))</f>
      </c>
      <c r="J394" s="5"/>
      <c r="K394" s="4">
        <f>IF(G394="","",G394*IF(J394="",1,J394)*IF(AND(F394="Mortgage interest",C394="Residential",IFERROR(VLOOKUP(B394,Properties!$A$2:$F$21,6,FALSE),"")="No"),0,1))</f>
      </c>
      <c r="M394" s="6">
        <f>IF(B394="","",IF(ISNA(MATCH(B394,Properties!$A$2:$A$21,0)),"Property ref is not on the Properties tab",IF(AND(F394="Mortgage interest",C394="Residential",IFERROR(VLOOKUP(B394,Properties!$A$2:$F$21,6,FALSE),"")="No"),"Interest disallowed - this property has no RTB registration",IF(AND(F394="Mortgage interest",C394="Residential",IFERROR(VLOOKUP(B394,Properties!$A$2:$F$21,6,FALSE),"")=""),"Set the RTB registered column on Properties",IF(AND(F394="Pre-letting expenditure (S. 97A)",C394="Commercial"),"Pre-letting relief is residential only","")))))</f>
      </c>
    </row>
    <row r="395">
      <c r="A395" s="3"/>
      <c r="C395">
        <f>IF(B395="","",IFERROR(VLOOKUP(B395,Properties!$A$2:$D$21,4,FALSE),"not on Properties"))</f>
      </c>
      <c r="G395" s="4"/>
      <c r="H395" s="4"/>
      <c r="I395" s="4">
        <f>IF(COUNT(G395:H395)=0,"",SUM(G395:H395))</f>
      </c>
      <c r="J395" s="5"/>
      <c r="K395" s="4">
        <f>IF(G395="","",G395*IF(J395="",1,J395)*IF(AND(F395="Mortgage interest",C395="Residential",IFERROR(VLOOKUP(B395,Properties!$A$2:$F$21,6,FALSE),"")="No"),0,1))</f>
      </c>
      <c r="M395" s="6">
        <f>IF(B395="","",IF(ISNA(MATCH(B395,Properties!$A$2:$A$21,0)),"Property ref is not on the Properties tab",IF(AND(F395="Mortgage interest",C395="Residential",IFERROR(VLOOKUP(B395,Properties!$A$2:$F$21,6,FALSE),"")="No"),"Interest disallowed - this property has no RTB registration",IF(AND(F395="Mortgage interest",C395="Residential",IFERROR(VLOOKUP(B395,Properties!$A$2:$F$21,6,FALSE),"")=""),"Set the RTB registered column on Properties",IF(AND(F395="Pre-letting expenditure (S. 97A)",C395="Commercial"),"Pre-letting relief is residential only","")))))</f>
      </c>
    </row>
    <row r="396">
      <c r="A396" s="3"/>
      <c r="C396">
        <f>IF(B396="","",IFERROR(VLOOKUP(B396,Properties!$A$2:$D$21,4,FALSE),"not on Properties"))</f>
      </c>
      <c r="G396" s="4"/>
      <c r="H396" s="4"/>
      <c r="I396" s="4">
        <f>IF(COUNT(G396:H396)=0,"",SUM(G396:H396))</f>
      </c>
      <c r="J396" s="5"/>
      <c r="K396" s="4">
        <f>IF(G396="","",G396*IF(J396="",1,J396)*IF(AND(F396="Mortgage interest",C396="Residential",IFERROR(VLOOKUP(B396,Properties!$A$2:$F$21,6,FALSE),"")="No"),0,1))</f>
      </c>
      <c r="M396" s="6">
        <f>IF(B396="","",IF(ISNA(MATCH(B396,Properties!$A$2:$A$21,0)),"Property ref is not on the Properties tab",IF(AND(F396="Mortgage interest",C396="Residential",IFERROR(VLOOKUP(B396,Properties!$A$2:$F$21,6,FALSE),"")="No"),"Interest disallowed - this property has no RTB registration",IF(AND(F396="Mortgage interest",C396="Residential",IFERROR(VLOOKUP(B396,Properties!$A$2:$F$21,6,FALSE),"")=""),"Set the RTB registered column on Properties",IF(AND(F396="Pre-letting expenditure (S. 97A)",C396="Commercial"),"Pre-letting relief is residential only","")))))</f>
      </c>
    </row>
    <row r="397">
      <c r="A397" s="3"/>
      <c r="C397">
        <f>IF(B397="","",IFERROR(VLOOKUP(B397,Properties!$A$2:$D$21,4,FALSE),"not on Properties"))</f>
      </c>
      <c r="G397" s="4"/>
      <c r="H397" s="4"/>
      <c r="I397" s="4">
        <f>IF(COUNT(G397:H397)=0,"",SUM(G397:H397))</f>
      </c>
      <c r="J397" s="5"/>
      <c r="K397" s="4">
        <f>IF(G397="","",G397*IF(J397="",1,J397)*IF(AND(F397="Mortgage interest",C397="Residential",IFERROR(VLOOKUP(B397,Properties!$A$2:$F$21,6,FALSE),"")="No"),0,1))</f>
      </c>
      <c r="M397" s="6">
        <f>IF(B397="","",IF(ISNA(MATCH(B397,Properties!$A$2:$A$21,0)),"Property ref is not on the Properties tab",IF(AND(F397="Mortgage interest",C397="Residential",IFERROR(VLOOKUP(B397,Properties!$A$2:$F$21,6,FALSE),"")="No"),"Interest disallowed - this property has no RTB registration",IF(AND(F397="Mortgage interest",C397="Residential",IFERROR(VLOOKUP(B397,Properties!$A$2:$F$21,6,FALSE),"")=""),"Set the RTB registered column on Properties",IF(AND(F397="Pre-letting expenditure (S. 97A)",C397="Commercial"),"Pre-letting relief is residential only","")))))</f>
      </c>
    </row>
    <row r="398">
      <c r="A398" s="3"/>
      <c r="C398">
        <f>IF(B398="","",IFERROR(VLOOKUP(B398,Properties!$A$2:$D$21,4,FALSE),"not on Properties"))</f>
      </c>
      <c r="G398" s="4"/>
      <c r="H398" s="4"/>
      <c r="I398" s="4">
        <f>IF(COUNT(G398:H398)=0,"",SUM(G398:H398))</f>
      </c>
      <c r="J398" s="5"/>
      <c r="K398" s="4">
        <f>IF(G398="","",G398*IF(J398="",1,J398)*IF(AND(F398="Mortgage interest",C398="Residential",IFERROR(VLOOKUP(B398,Properties!$A$2:$F$21,6,FALSE),"")="No"),0,1))</f>
      </c>
      <c r="M398" s="6">
        <f>IF(B398="","",IF(ISNA(MATCH(B398,Properties!$A$2:$A$21,0)),"Property ref is not on the Properties tab",IF(AND(F398="Mortgage interest",C398="Residential",IFERROR(VLOOKUP(B398,Properties!$A$2:$F$21,6,FALSE),"")="No"),"Interest disallowed - this property has no RTB registration",IF(AND(F398="Mortgage interest",C398="Residential",IFERROR(VLOOKUP(B398,Properties!$A$2:$F$21,6,FALSE),"")=""),"Set the RTB registered column on Properties",IF(AND(F398="Pre-letting expenditure (S. 97A)",C398="Commercial"),"Pre-letting relief is residential only","")))))</f>
      </c>
    </row>
    <row r="399">
      <c r="A399" s="3"/>
      <c r="C399">
        <f>IF(B399="","",IFERROR(VLOOKUP(B399,Properties!$A$2:$D$21,4,FALSE),"not on Properties"))</f>
      </c>
      <c r="G399" s="4"/>
      <c r="H399" s="4"/>
      <c r="I399" s="4">
        <f>IF(COUNT(G399:H399)=0,"",SUM(G399:H399))</f>
      </c>
      <c r="J399" s="5"/>
      <c r="K399" s="4">
        <f>IF(G399="","",G399*IF(J399="",1,J399)*IF(AND(F399="Mortgage interest",C399="Residential",IFERROR(VLOOKUP(B399,Properties!$A$2:$F$21,6,FALSE),"")="No"),0,1))</f>
      </c>
      <c r="M399" s="6">
        <f>IF(B399="","",IF(ISNA(MATCH(B399,Properties!$A$2:$A$21,0)),"Property ref is not on the Properties tab",IF(AND(F399="Mortgage interest",C399="Residential",IFERROR(VLOOKUP(B399,Properties!$A$2:$F$21,6,FALSE),"")="No"),"Interest disallowed - this property has no RTB registration",IF(AND(F399="Mortgage interest",C399="Residential",IFERROR(VLOOKUP(B399,Properties!$A$2:$F$21,6,FALSE),"")=""),"Set the RTB registered column on Properties",IF(AND(F399="Pre-letting expenditure (S. 97A)",C399="Commercial"),"Pre-letting relief is residential only","")))))</f>
      </c>
    </row>
    <row r="400">
      <c r="A400" s="3"/>
      <c r="C400">
        <f>IF(B400="","",IFERROR(VLOOKUP(B400,Properties!$A$2:$D$21,4,FALSE),"not on Properties"))</f>
      </c>
      <c r="G400" s="4"/>
      <c r="H400" s="4"/>
      <c r="I400" s="4">
        <f>IF(COUNT(G400:H400)=0,"",SUM(G400:H400))</f>
      </c>
      <c r="J400" s="5"/>
      <c r="K400" s="4">
        <f>IF(G400="","",G400*IF(J400="",1,J400)*IF(AND(F400="Mortgage interest",C400="Residential",IFERROR(VLOOKUP(B400,Properties!$A$2:$F$21,6,FALSE),"")="No"),0,1))</f>
      </c>
      <c r="M400" s="6">
        <f>IF(B400="","",IF(ISNA(MATCH(B400,Properties!$A$2:$A$21,0)),"Property ref is not on the Properties tab",IF(AND(F400="Mortgage interest",C400="Residential",IFERROR(VLOOKUP(B400,Properties!$A$2:$F$21,6,FALSE),"")="No"),"Interest disallowed - this property has no RTB registration",IF(AND(F400="Mortgage interest",C400="Residential",IFERROR(VLOOKUP(B400,Properties!$A$2:$F$21,6,FALSE),"")=""),"Set the RTB registered column on Properties",IF(AND(F400="Pre-letting expenditure (S. 97A)",C400="Commercial"),"Pre-letting relief is residential only","")))))</f>
      </c>
    </row>
    <row r="401">
      <c r="A401" s="3"/>
      <c r="C401">
        <f>IF(B401="","",IFERROR(VLOOKUP(B401,Properties!$A$2:$D$21,4,FALSE),"not on Properties"))</f>
      </c>
      <c r="G401" s="4"/>
      <c r="H401" s="4"/>
      <c r="I401" s="4">
        <f>IF(COUNT(G401:H401)=0,"",SUM(G401:H401))</f>
      </c>
      <c r="J401" s="5"/>
      <c r="K401" s="4">
        <f>IF(G401="","",G401*IF(J401="",1,J401)*IF(AND(F401="Mortgage interest",C401="Residential",IFERROR(VLOOKUP(B401,Properties!$A$2:$F$21,6,FALSE),"")="No"),0,1))</f>
      </c>
      <c r="M401" s="6">
        <f>IF(B401="","",IF(ISNA(MATCH(B401,Properties!$A$2:$A$21,0)),"Property ref is not on the Properties tab",IF(AND(F401="Mortgage interest",C401="Residential",IFERROR(VLOOKUP(B401,Properties!$A$2:$F$21,6,FALSE),"")="No"),"Interest disallowed - this property has no RTB registration",IF(AND(F401="Mortgage interest",C401="Residential",IFERROR(VLOOKUP(B401,Properties!$A$2:$F$21,6,FALSE),"")=""),"Set the RTB registered column on Properties",IF(AND(F401="Pre-letting expenditure (S. 97A)",C401="Commercial"),"Pre-letting relief is residential only","")))))</f>
      </c>
    </row>
    <row r="402">
      <c r="A402" s="3"/>
      <c r="C402">
        <f>IF(B402="","",IFERROR(VLOOKUP(B402,Properties!$A$2:$D$21,4,FALSE),"not on Properties"))</f>
      </c>
      <c r="G402" s="4"/>
      <c r="H402" s="4"/>
      <c r="I402" s="4">
        <f>IF(COUNT(G402:H402)=0,"",SUM(G402:H402))</f>
      </c>
      <c r="J402" s="5"/>
      <c r="K402" s="4">
        <f>IF(G402="","",G402*IF(J402="",1,J402)*IF(AND(F402="Mortgage interest",C402="Residential",IFERROR(VLOOKUP(B402,Properties!$A$2:$F$21,6,FALSE),"")="No"),0,1))</f>
      </c>
      <c r="M402" s="6">
        <f>IF(B402="","",IF(ISNA(MATCH(B402,Properties!$A$2:$A$21,0)),"Property ref is not on the Properties tab",IF(AND(F402="Mortgage interest",C402="Residential",IFERROR(VLOOKUP(B402,Properties!$A$2:$F$21,6,FALSE),"")="No"),"Interest disallowed - this property has no RTB registration",IF(AND(F402="Mortgage interest",C402="Residential",IFERROR(VLOOKUP(B402,Properties!$A$2:$F$21,6,FALSE),"")=""),"Set the RTB registered column on Properties",IF(AND(F402="Pre-letting expenditure (S. 97A)",C402="Commercial"),"Pre-letting relief is residential only","")))))</f>
      </c>
    </row>
    <row r="403">
      <c r="A403" s="3"/>
      <c r="C403">
        <f>IF(B403="","",IFERROR(VLOOKUP(B403,Properties!$A$2:$D$21,4,FALSE),"not on Properties"))</f>
      </c>
      <c r="G403" s="4"/>
      <c r="H403" s="4"/>
      <c r="I403" s="4">
        <f>IF(COUNT(G403:H403)=0,"",SUM(G403:H403))</f>
      </c>
      <c r="J403" s="5"/>
      <c r="K403" s="4">
        <f>IF(G403="","",G403*IF(J403="",1,J403)*IF(AND(F403="Mortgage interest",C403="Residential",IFERROR(VLOOKUP(B403,Properties!$A$2:$F$21,6,FALSE),"")="No"),0,1))</f>
      </c>
      <c r="M403" s="6">
        <f>IF(B403="","",IF(ISNA(MATCH(B403,Properties!$A$2:$A$21,0)),"Property ref is not on the Properties tab",IF(AND(F403="Mortgage interest",C403="Residential",IFERROR(VLOOKUP(B403,Properties!$A$2:$F$21,6,FALSE),"")="No"),"Interest disallowed - this property has no RTB registration",IF(AND(F403="Mortgage interest",C403="Residential",IFERROR(VLOOKUP(B403,Properties!$A$2:$F$21,6,FALSE),"")=""),"Set the RTB registered column on Properties",IF(AND(F403="Pre-letting expenditure (S. 97A)",C403="Commercial"),"Pre-letting relief is residential only","")))))</f>
      </c>
    </row>
    <row r="404">
      <c r="A404" s="3"/>
      <c r="C404">
        <f>IF(B404="","",IFERROR(VLOOKUP(B404,Properties!$A$2:$D$21,4,FALSE),"not on Properties"))</f>
      </c>
      <c r="G404" s="4"/>
      <c r="H404" s="4"/>
      <c r="I404" s="4">
        <f>IF(COUNT(G404:H404)=0,"",SUM(G404:H404))</f>
      </c>
      <c r="J404" s="5"/>
      <c r="K404" s="4">
        <f>IF(G404="","",G404*IF(J404="",1,J404)*IF(AND(F404="Mortgage interest",C404="Residential",IFERROR(VLOOKUP(B404,Properties!$A$2:$F$21,6,FALSE),"")="No"),0,1))</f>
      </c>
      <c r="M404" s="6">
        <f>IF(B404="","",IF(ISNA(MATCH(B404,Properties!$A$2:$A$21,0)),"Property ref is not on the Properties tab",IF(AND(F404="Mortgage interest",C404="Residential",IFERROR(VLOOKUP(B404,Properties!$A$2:$F$21,6,FALSE),"")="No"),"Interest disallowed - this property has no RTB registration",IF(AND(F404="Mortgage interest",C404="Residential",IFERROR(VLOOKUP(B404,Properties!$A$2:$F$21,6,FALSE),"")=""),"Set the RTB registered column on Properties",IF(AND(F404="Pre-letting expenditure (S. 97A)",C404="Commercial"),"Pre-letting relief is residential only","")))))</f>
      </c>
    </row>
    <row r="405">
      <c r="A405" s="3"/>
      <c r="C405">
        <f>IF(B405="","",IFERROR(VLOOKUP(B405,Properties!$A$2:$D$21,4,FALSE),"not on Properties"))</f>
      </c>
      <c r="G405" s="4"/>
      <c r="H405" s="4"/>
      <c r="I405" s="4">
        <f>IF(COUNT(G405:H405)=0,"",SUM(G405:H405))</f>
      </c>
      <c r="J405" s="5"/>
      <c r="K405" s="4">
        <f>IF(G405="","",G405*IF(J405="",1,J405)*IF(AND(F405="Mortgage interest",C405="Residential",IFERROR(VLOOKUP(B405,Properties!$A$2:$F$21,6,FALSE),"")="No"),0,1))</f>
      </c>
      <c r="M405" s="6">
        <f>IF(B405="","",IF(ISNA(MATCH(B405,Properties!$A$2:$A$21,0)),"Property ref is not on the Properties tab",IF(AND(F405="Mortgage interest",C405="Residential",IFERROR(VLOOKUP(B405,Properties!$A$2:$F$21,6,FALSE),"")="No"),"Interest disallowed - this property has no RTB registration",IF(AND(F405="Mortgage interest",C405="Residential",IFERROR(VLOOKUP(B405,Properties!$A$2:$F$21,6,FALSE),"")=""),"Set the RTB registered column on Properties",IF(AND(F405="Pre-letting expenditure (S. 97A)",C405="Commercial"),"Pre-letting relief is residential only","")))))</f>
      </c>
    </row>
    <row r="406">
      <c r="A406" s="3"/>
      <c r="C406">
        <f>IF(B406="","",IFERROR(VLOOKUP(B406,Properties!$A$2:$D$21,4,FALSE),"not on Properties"))</f>
      </c>
      <c r="G406" s="4"/>
      <c r="H406" s="4"/>
      <c r="I406" s="4">
        <f>IF(COUNT(G406:H406)=0,"",SUM(G406:H406))</f>
      </c>
      <c r="J406" s="5"/>
      <c r="K406" s="4">
        <f>IF(G406="","",G406*IF(J406="",1,J406)*IF(AND(F406="Mortgage interest",C406="Residential",IFERROR(VLOOKUP(B406,Properties!$A$2:$F$21,6,FALSE),"")="No"),0,1))</f>
      </c>
      <c r="M406" s="6">
        <f>IF(B406="","",IF(ISNA(MATCH(B406,Properties!$A$2:$A$21,0)),"Property ref is not on the Properties tab",IF(AND(F406="Mortgage interest",C406="Residential",IFERROR(VLOOKUP(B406,Properties!$A$2:$F$21,6,FALSE),"")="No"),"Interest disallowed - this property has no RTB registration",IF(AND(F406="Mortgage interest",C406="Residential",IFERROR(VLOOKUP(B406,Properties!$A$2:$F$21,6,FALSE),"")=""),"Set the RTB registered column on Properties",IF(AND(F406="Pre-letting expenditure (S. 97A)",C406="Commercial"),"Pre-letting relief is residential only","")))))</f>
      </c>
    </row>
    <row r="407">
      <c r="A407" s="3"/>
      <c r="C407">
        <f>IF(B407="","",IFERROR(VLOOKUP(B407,Properties!$A$2:$D$21,4,FALSE),"not on Properties"))</f>
      </c>
      <c r="G407" s="4"/>
      <c r="H407" s="4"/>
      <c r="I407" s="4">
        <f>IF(COUNT(G407:H407)=0,"",SUM(G407:H407))</f>
      </c>
      <c r="J407" s="5"/>
      <c r="K407" s="4">
        <f>IF(G407="","",G407*IF(J407="",1,J407)*IF(AND(F407="Mortgage interest",C407="Residential",IFERROR(VLOOKUP(B407,Properties!$A$2:$F$21,6,FALSE),"")="No"),0,1))</f>
      </c>
      <c r="M407" s="6">
        <f>IF(B407="","",IF(ISNA(MATCH(B407,Properties!$A$2:$A$21,0)),"Property ref is not on the Properties tab",IF(AND(F407="Mortgage interest",C407="Residential",IFERROR(VLOOKUP(B407,Properties!$A$2:$F$21,6,FALSE),"")="No"),"Interest disallowed - this property has no RTB registration",IF(AND(F407="Mortgage interest",C407="Residential",IFERROR(VLOOKUP(B407,Properties!$A$2:$F$21,6,FALSE),"")=""),"Set the RTB registered column on Properties",IF(AND(F407="Pre-letting expenditure (S. 97A)",C407="Commercial"),"Pre-letting relief is residential only","")))))</f>
      </c>
    </row>
    <row r="408">
      <c r="A408" s="3"/>
      <c r="C408">
        <f>IF(B408="","",IFERROR(VLOOKUP(B408,Properties!$A$2:$D$21,4,FALSE),"not on Properties"))</f>
      </c>
      <c r="G408" s="4"/>
      <c r="H408" s="4"/>
      <c r="I408" s="4">
        <f>IF(COUNT(G408:H408)=0,"",SUM(G408:H408))</f>
      </c>
      <c r="J408" s="5"/>
      <c r="K408" s="4">
        <f>IF(G408="","",G408*IF(J408="",1,J408)*IF(AND(F408="Mortgage interest",C408="Residential",IFERROR(VLOOKUP(B408,Properties!$A$2:$F$21,6,FALSE),"")="No"),0,1))</f>
      </c>
      <c r="M408" s="6">
        <f>IF(B408="","",IF(ISNA(MATCH(B408,Properties!$A$2:$A$21,0)),"Property ref is not on the Properties tab",IF(AND(F408="Mortgage interest",C408="Residential",IFERROR(VLOOKUP(B408,Properties!$A$2:$F$21,6,FALSE),"")="No"),"Interest disallowed - this property has no RTB registration",IF(AND(F408="Mortgage interest",C408="Residential",IFERROR(VLOOKUP(B408,Properties!$A$2:$F$21,6,FALSE),"")=""),"Set the RTB registered column on Properties",IF(AND(F408="Pre-letting expenditure (S. 97A)",C408="Commercial"),"Pre-letting relief is residential only","")))))</f>
      </c>
    </row>
    <row r="409">
      <c r="A409" s="3"/>
      <c r="C409">
        <f>IF(B409="","",IFERROR(VLOOKUP(B409,Properties!$A$2:$D$21,4,FALSE),"not on Properties"))</f>
      </c>
      <c r="G409" s="4"/>
      <c r="H409" s="4"/>
      <c r="I409" s="4">
        <f>IF(COUNT(G409:H409)=0,"",SUM(G409:H409))</f>
      </c>
      <c r="J409" s="5"/>
      <c r="K409" s="4">
        <f>IF(G409="","",G409*IF(J409="",1,J409)*IF(AND(F409="Mortgage interest",C409="Residential",IFERROR(VLOOKUP(B409,Properties!$A$2:$F$21,6,FALSE),"")="No"),0,1))</f>
      </c>
      <c r="M409" s="6">
        <f>IF(B409="","",IF(ISNA(MATCH(B409,Properties!$A$2:$A$21,0)),"Property ref is not on the Properties tab",IF(AND(F409="Mortgage interest",C409="Residential",IFERROR(VLOOKUP(B409,Properties!$A$2:$F$21,6,FALSE),"")="No"),"Interest disallowed - this property has no RTB registration",IF(AND(F409="Mortgage interest",C409="Residential",IFERROR(VLOOKUP(B409,Properties!$A$2:$F$21,6,FALSE),"")=""),"Set the RTB registered column on Properties",IF(AND(F409="Pre-letting expenditure (S. 97A)",C409="Commercial"),"Pre-letting relief is residential only","")))))</f>
      </c>
    </row>
    <row r="410">
      <c r="A410" s="3"/>
      <c r="C410">
        <f>IF(B410="","",IFERROR(VLOOKUP(B410,Properties!$A$2:$D$21,4,FALSE),"not on Properties"))</f>
      </c>
      <c r="G410" s="4"/>
      <c r="H410" s="4"/>
      <c r="I410" s="4">
        <f>IF(COUNT(G410:H410)=0,"",SUM(G410:H410))</f>
      </c>
      <c r="J410" s="5"/>
      <c r="K410" s="4">
        <f>IF(G410="","",G410*IF(J410="",1,J410)*IF(AND(F410="Mortgage interest",C410="Residential",IFERROR(VLOOKUP(B410,Properties!$A$2:$F$21,6,FALSE),"")="No"),0,1))</f>
      </c>
      <c r="M410" s="6">
        <f>IF(B410="","",IF(ISNA(MATCH(B410,Properties!$A$2:$A$21,0)),"Property ref is not on the Properties tab",IF(AND(F410="Mortgage interest",C410="Residential",IFERROR(VLOOKUP(B410,Properties!$A$2:$F$21,6,FALSE),"")="No"),"Interest disallowed - this property has no RTB registration",IF(AND(F410="Mortgage interest",C410="Residential",IFERROR(VLOOKUP(B410,Properties!$A$2:$F$21,6,FALSE),"")=""),"Set the RTB registered column on Properties",IF(AND(F410="Pre-letting expenditure (S. 97A)",C410="Commercial"),"Pre-letting relief is residential only","")))))</f>
      </c>
    </row>
    <row r="411">
      <c r="A411" s="3"/>
      <c r="C411">
        <f>IF(B411="","",IFERROR(VLOOKUP(B411,Properties!$A$2:$D$21,4,FALSE),"not on Properties"))</f>
      </c>
      <c r="G411" s="4"/>
      <c r="H411" s="4"/>
      <c r="I411" s="4">
        <f>IF(COUNT(G411:H411)=0,"",SUM(G411:H411))</f>
      </c>
      <c r="J411" s="5"/>
      <c r="K411" s="4">
        <f>IF(G411="","",G411*IF(J411="",1,J411)*IF(AND(F411="Mortgage interest",C411="Residential",IFERROR(VLOOKUP(B411,Properties!$A$2:$F$21,6,FALSE),"")="No"),0,1))</f>
      </c>
      <c r="M411" s="6">
        <f>IF(B411="","",IF(ISNA(MATCH(B411,Properties!$A$2:$A$21,0)),"Property ref is not on the Properties tab",IF(AND(F411="Mortgage interest",C411="Residential",IFERROR(VLOOKUP(B411,Properties!$A$2:$F$21,6,FALSE),"")="No"),"Interest disallowed - this property has no RTB registration",IF(AND(F411="Mortgage interest",C411="Residential",IFERROR(VLOOKUP(B411,Properties!$A$2:$F$21,6,FALSE),"")=""),"Set the RTB registered column on Properties",IF(AND(F411="Pre-letting expenditure (S. 97A)",C411="Commercial"),"Pre-letting relief is residential only","")))))</f>
      </c>
    </row>
    <row r="412">
      <c r="A412" s="3"/>
      <c r="C412">
        <f>IF(B412="","",IFERROR(VLOOKUP(B412,Properties!$A$2:$D$21,4,FALSE),"not on Properties"))</f>
      </c>
      <c r="G412" s="4"/>
      <c r="H412" s="4"/>
      <c r="I412" s="4">
        <f>IF(COUNT(G412:H412)=0,"",SUM(G412:H412))</f>
      </c>
      <c r="J412" s="5"/>
      <c r="K412" s="4">
        <f>IF(G412="","",G412*IF(J412="",1,J412)*IF(AND(F412="Mortgage interest",C412="Residential",IFERROR(VLOOKUP(B412,Properties!$A$2:$F$21,6,FALSE),"")="No"),0,1))</f>
      </c>
      <c r="M412" s="6">
        <f>IF(B412="","",IF(ISNA(MATCH(B412,Properties!$A$2:$A$21,0)),"Property ref is not on the Properties tab",IF(AND(F412="Mortgage interest",C412="Residential",IFERROR(VLOOKUP(B412,Properties!$A$2:$F$21,6,FALSE),"")="No"),"Interest disallowed - this property has no RTB registration",IF(AND(F412="Mortgage interest",C412="Residential",IFERROR(VLOOKUP(B412,Properties!$A$2:$F$21,6,FALSE),"")=""),"Set the RTB registered column on Properties",IF(AND(F412="Pre-letting expenditure (S. 97A)",C412="Commercial"),"Pre-letting relief is residential only","")))))</f>
      </c>
    </row>
    <row r="413">
      <c r="A413" s="3"/>
      <c r="C413">
        <f>IF(B413="","",IFERROR(VLOOKUP(B413,Properties!$A$2:$D$21,4,FALSE),"not on Properties"))</f>
      </c>
      <c r="G413" s="4"/>
      <c r="H413" s="4"/>
      <c r="I413" s="4">
        <f>IF(COUNT(G413:H413)=0,"",SUM(G413:H413))</f>
      </c>
      <c r="J413" s="5"/>
      <c r="K413" s="4">
        <f>IF(G413="","",G413*IF(J413="",1,J413)*IF(AND(F413="Mortgage interest",C413="Residential",IFERROR(VLOOKUP(B413,Properties!$A$2:$F$21,6,FALSE),"")="No"),0,1))</f>
      </c>
      <c r="M413" s="6">
        <f>IF(B413="","",IF(ISNA(MATCH(B413,Properties!$A$2:$A$21,0)),"Property ref is not on the Properties tab",IF(AND(F413="Mortgage interest",C413="Residential",IFERROR(VLOOKUP(B413,Properties!$A$2:$F$21,6,FALSE),"")="No"),"Interest disallowed - this property has no RTB registration",IF(AND(F413="Mortgage interest",C413="Residential",IFERROR(VLOOKUP(B413,Properties!$A$2:$F$21,6,FALSE),"")=""),"Set the RTB registered column on Properties",IF(AND(F413="Pre-letting expenditure (S. 97A)",C413="Commercial"),"Pre-letting relief is residential only","")))))</f>
      </c>
    </row>
    <row r="414">
      <c r="A414" s="3"/>
      <c r="C414">
        <f>IF(B414="","",IFERROR(VLOOKUP(B414,Properties!$A$2:$D$21,4,FALSE),"not on Properties"))</f>
      </c>
      <c r="G414" s="4"/>
      <c r="H414" s="4"/>
      <c r="I414" s="4">
        <f>IF(COUNT(G414:H414)=0,"",SUM(G414:H414))</f>
      </c>
      <c r="J414" s="5"/>
      <c r="K414" s="4">
        <f>IF(G414="","",G414*IF(J414="",1,J414)*IF(AND(F414="Mortgage interest",C414="Residential",IFERROR(VLOOKUP(B414,Properties!$A$2:$F$21,6,FALSE),"")="No"),0,1))</f>
      </c>
      <c r="M414" s="6">
        <f>IF(B414="","",IF(ISNA(MATCH(B414,Properties!$A$2:$A$21,0)),"Property ref is not on the Properties tab",IF(AND(F414="Mortgage interest",C414="Residential",IFERROR(VLOOKUP(B414,Properties!$A$2:$F$21,6,FALSE),"")="No"),"Interest disallowed - this property has no RTB registration",IF(AND(F414="Mortgage interest",C414="Residential",IFERROR(VLOOKUP(B414,Properties!$A$2:$F$21,6,FALSE),"")=""),"Set the RTB registered column on Properties",IF(AND(F414="Pre-letting expenditure (S. 97A)",C414="Commercial"),"Pre-letting relief is residential only","")))))</f>
      </c>
    </row>
    <row r="415">
      <c r="A415" s="3"/>
      <c r="C415">
        <f>IF(B415="","",IFERROR(VLOOKUP(B415,Properties!$A$2:$D$21,4,FALSE),"not on Properties"))</f>
      </c>
      <c r="G415" s="4"/>
      <c r="H415" s="4"/>
      <c r="I415" s="4">
        <f>IF(COUNT(G415:H415)=0,"",SUM(G415:H415))</f>
      </c>
      <c r="J415" s="5"/>
      <c r="K415" s="4">
        <f>IF(G415="","",G415*IF(J415="",1,J415)*IF(AND(F415="Mortgage interest",C415="Residential",IFERROR(VLOOKUP(B415,Properties!$A$2:$F$21,6,FALSE),"")="No"),0,1))</f>
      </c>
      <c r="M415" s="6">
        <f>IF(B415="","",IF(ISNA(MATCH(B415,Properties!$A$2:$A$21,0)),"Property ref is not on the Properties tab",IF(AND(F415="Mortgage interest",C415="Residential",IFERROR(VLOOKUP(B415,Properties!$A$2:$F$21,6,FALSE),"")="No"),"Interest disallowed - this property has no RTB registration",IF(AND(F415="Mortgage interest",C415="Residential",IFERROR(VLOOKUP(B415,Properties!$A$2:$F$21,6,FALSE),"")=""),"Set the RTB registered column on Properties",IF(AND(F415="Pre-letting expenditure (S. 97A)",C415="Commercial"),"Pre-letting relief is residential only","")))))</f>
      </c>
    </row>
    <row r="416">
      <c r="A416" s="3"/>
      <c r="C416">
        <f>IF(B416="","",IFERROR(VLOOKUP(B416,Properties!$A$2:$D$21,4,FALSE),"not on Properties"))</f>
      </c>
      <c r="G416" s="4"/>
      <c r="H416" s="4"/>
      <c r="I416" s="4">
        <f>IF(COUNT(G416:H416)=0,"",SUM(G416:H416))</f>
      </c>
      <c r="J416" s="5"/>
      <c r="K416" s="4">
        <f>IF(G416="","",G416*IF(J416="",1,J416)*IF(AND(F416="Mortgage interest",C416="Residential",IFERROR(VLOOKUP(B416,Properties!$A$2:$F$21,6,FALSE),"")="No"),0,1))</f>
      </c>
      <c r="M416" s="6">
        <f>IF(B416="","",IF(ISNA(MATCH(B416,Properties!$A$2:$A$21,0)),"Property ref is not on the Properties tab",IF(AND(F416="Mortgage interest",C416="Residential",IFERROR(VLOOKUP(B416,Properties!$A$2:$F$21,6,FALSE),"")="No"),"Interest disallowed - this property has no RTB registration",IF(AND(F416="Mortgage interest",C416="Residential",IFERROR(VLOOKUP(B416,Properties!$A$2:$F$21,6,FALSE),"")=""),"Set the RTB registered column on Properties",IF(AND(F416="Pre-letting expenditure (S. 97A)",C416="Commercial"),"Pre-letting relief is residential only","")))))</f>
      </c>
    </row>
    <row r="417">
      <c r="A417" s="3"/>
      <c r="C417">
        <f>IF(B417="","",IFERROR(VLOOKUP(B417,Properties!$A$2:$D$21,4,FALSE),"not on Properties"))</f>
      </c>
      <c r="G417" s="4"/>
      <c r="H417" s="4"/>
      <c r="I417" s="4">
        <f>IF(COUNT(G417:H417)=0,"",SUM(G417:H417))</f>
      </c>
      <c r="J417" s="5"/>
      <c r="K417" s="4">
        <f>IF(G417="","",G417*IF(J417="",1,J417)*IF(AND(F417="Mortgage interest",C417="Residential",IFERROR(VLOOKUP(B417,Properties!$A$2:$F$21,6,FALSE),"")="No"),0,1))</f>
      </c>
      <c r="M417" s="6">
        <f>IF(B417="","",IF(ISNA(MATCH(B417,Properties!$A$2:$A$21,0)),"Property ref is not on the Properties tab",IF(AND(F417="Mortgage interest",C417="Residential",IFERROR(VLOOKUP(B417,Properties!$A$2:$F$21,6,FALSE),"")="No"),"Interest disallowed - this property has no RTB registration",IF(AND(F417="Mortgage interest",C417="Residential",IFERROR(VLOOKUP(B417,Properties!$A$2:$F$21,6,FALSE),"")=""),"Set the RTB registered column on Properties",IF(AND(F417="Pre-letting expenditure (S. 97A)",C417="Commercial"),"Pre-letting relief is residential only","")))))</f>
      </c>
    </row>
    <row r="418">
      <c r="A418" s="3"/>
      <c r="C418">
        <f>IF(B418="","",IFERROR(VLOOKUP(B418,Properties!$A$2:$D$21,4,FALSE),"not on Properties"))</f>
      </c>
      <c r="G418" s="4"/>
      <c r="H418" s="4"/>
      <c r="I418" s="4">
        <f>IF(COUNT(G418:H418)=0,"",SUM(G418:H418))</f>
      </c>
      <c r="J418" s="5"/>
      <c r="K418" s="4">
        <f>IF(G418="","",G418*IF(J418="",1,J418)*IF(AND(F418="Mortgage interest",C418="Residential",IFERROR(VLOOKUP(B418,Properties!$A$2:$F$21,6,FALSE),"")="No"),0,1))</f>
      </c>
      <c r="M418" s="6">
        <f>IF(B418="","",IF(ISNA(MATCH(B418,Properties!$A$2:$A$21,0)),"Property ref is not on the Properties tab",IF(AND(F418="Mortgage interest",C418="Residential",IFERROR(VLOOKUP(B418,Properties!$A$2:$F$21,6,FALSE),"")="No"),"Interest disallowed - this property has no RTB registration",IF(AND(F418="Mortgage interest",C418="Residential",IFERROR(VLOOKUP(B418,Properties!$A$2:$F$21,6,FALSE),"")=""),"Set the RTB registered column on Properties",IF(AND(F418="Pre-letting expenditure (S. 97A)",C418="Commercial"),"Pre-letting relief is residential only","")))))</f>
      </c>
    </row>
    <row r="419">
      <c r="A419" s="3"/>
      <c r="C419">
        <f>IF(B419="","",IFERROR(VLOOKUP(B419,Properties!$A$2:$D$21,4,FALSE),"not on Properties"))</f>
      </c>
      <c r="G419" s="4"/>
      <c r="H419" s="4"/>
      <c r="I419" s="4">
        <f>IF(COUNT(G419:H419)=0,"",SUM(G419:H419))</f>
      </c>
      <c r="J419" s="5"/>
      <c r="K419" s="4">
        <f>IF(G419="","",G419*IF(J419="",1,J419)*IF(AND(F419="Mortgage interest",C419="Residential",IFERROR(VLOOKUP(B419,Properties!$A$2:$F$21,6,FALSE),"")="No"),0,1))</f>
      </c>
      <c r="M419" s="6">
        <f>IF(B419="","",IF(ISNA(MATCH(B419,Properties!$A$2:$A$21,0)),"Property ref is not on the Properties tab",IF(AND(F419="Mortgage interest",C419="Residential",IFERROR(VLOOKUP(B419,Properties!$A$2:$F$21,6,FALSE),"")="No"),"Interest disallowed - this property has no RTB registration",IF(AND(F419="Mortgage interest",C419="Residential",IFERROR(VLOOKUP(B419,Properties!$A$2:$F$21,6,FALSE),"")=""),"Set the RTB registered column on Properties",IF(AND(F419="Pre-letting expenditure (S. 97A)",C419="Commercial"),"Pre-letting relief is residential only","")))))</f>
      </c>
    </row>
    <row r="420">
      <c r="A420" s="3"/>
      <c r="C420">
        <f>IF(B420="","",IFERROR(VLOOKUP(B420,Properties!$A$2:$D$21,4,FALSE),"not on Properties"))</f>
      </c>
      <c r="G420" s="4"/>
      <c r="H420" s="4"/>
      <c r="I420" s="4">
        <f>IF(COUNT(G420:H420)=0,"",SUM(G420:H420))</f>
      </c>
      <c r="J420" s="5"/>
      <c r="K420" s="4">
        <f>IF(G420="","",G420*IF(J420="",1,J420)*IF(AND(F420="Mortgage interest",C420="Residential",IFERROR(VLOOKUP(B420,Properties!$A$2:$F$21,6,FALSE),"")="No"),0,1))</f>
      </c>
      <c r="M420" s="6">
        <f>IF(B420="","",IF(ISNA(MATCH(B420,Properties!$A$2:$A$21,0)),"Property ref is not on the Properties tab",IF(AND(F420="Mortgage interest",C420="Residential",IFERROR(VLOOKUP(B420,Properties!$A$2:$F$21,6,FALSE),"")="No"),"Interest disallowed - this property has no RTB registration",IF(AND(F420="Mortgage interest",C420="Residential",IFERROR(VLOOKUP(B420,Properties!$A$2:$F$21,6,FALSE),"")=""),"Set the RTB registered column on Properties",IF(AND(F420="Pre-letting expenditure (S. 97A)",C420="Commercial"),"Pre-letting relief is residential only","")))))</f>
      </c>
    </row>
    <row r="421">
      <c r="A421" s="3"/>
      <c r="C421">
        <f>IF(B421="","",IFERROR(VLOOKUP(B421,Properties!$A$2:$D$21,4,FALSE),"not on Properties"))</f>
      </c>
      <c r="G421" s="4"/>
      <c r="H421" s="4"/>
      <c r="I421" s="4">
        <f>IF(COUNT(G421:H421)=0,"",SUM(G421:H421))</f>
      </c>
      <c r="J421" s="5"/>
      <c r="K421" s="4">
        <f>IF(G421="","",G421*IF(J421="",1,J421)*IF(AND(F421="Mortgage interest",C421="Residential",IFERROR(VLOOKUP(B421,Properties!$A$2:$F$21,6,FALSE),"")="No"),0,1))</f>
      </c>
      <c r="M421" s="6">
        <f>IF(B421="","",IF(ISNA(MATCH(B421,Properties!$A$2:$A$21,0)),"Property ref is not on the Properties tab",IF(AND(F421="Mortgage interest",C421="Residential",IFERROR(VLOOKUP(B421,Properties!$A$2:$F$21,6,FALSE),"")="No"),"Interest disallowed - this property has no RTB registration",IF(AND(F421="Mortgage interest",C421="Residential",IFERROR(VLOOKUP(B421,Properties!$A$2:$F$21,6,FALSE),"")=""),"Set the RTB registered column on Properties",IF(AND(F421="Pre-letting expenditure (S. 97A)",C421="Commercial"),"Pre-letting relief is residential only","")))))</f>
      </c>
    </row>
    <row r="422">
      <c r="A422" s="3"/>
      <c r="C422">
        <f>IF(B422="","",IFERROR(VLOOKUP(B422,Properties!$A$2:$D$21,4,FALSE),"not on Properties"))</f>
      </c>
      <c r="G422" s="4"/>
      <c r="H422" s="4"/>
      <c r="I422" s="4">
        <f>IF(COUNT(G422:H422)=0,"",SUM(G422:H422))</f>
      </c>
      <c r="J422" s="5"/>
      <c r="K422" s="4">
        <f>IF(G422="","",G422*IF(J422="",1,J422)*IF(AND(F422="Mortgage interest",C422="Residential",IFERROR(VLOOKUP(B422,Properties!$A$2:$F$21,6,FALSE),"")="No"),0,1))</f>
      </c>
      <c r="M422" s="6">
        <f>IF(B422="","",IF(ISNA(MATCH(B422,Properties!$A$2:$A$21,0)),"Property ref is not on the Properties tab",IF(AND(F422="Mortgage interest",C422="Residential",IFERROR(VLOOKUP(B422,Properties!$A$2:$F$21,6,FALSE),"")="No"),"Interest disallowed - this property has no RTB registration",IF(AND(F422="Mortgage interest",C422="Residential",IFERROR(VLOOKUP(B422,Properties!$A$2:$F$21,6,FALSE),"")=""),"Set the RTB registered column on Properties",IF(AND(F422="Pre-letting expenditure (S. 97A)",C422="Commercial"),"Pre-letting relief is residential only","")))))</f>
      </c>
    </row>
    <row r="423">
      <c r="A423" s="3"/>
      <c r="C423">
        <f>IF(B423="","",IFERROR(VLOOKUP(B423,Properties!$A$2:$D$21,4,FALSE),"not on Properties"))</f>
      </c>
      <c r="G423" s="4"/>
      <c r="H423" s="4"/>
      <c r="I423" s="4">
        <f>IF(COUNT(G423:H423)=0,"",SUM(G423:H423))</f>
      </c>
      <c r="J423" s="5"/>
      <c r="K423" s="4">
        <f>IF(G423="","",G423*IF(J423="",1,J423)*IF(AND(F423="Mortgage interest",C423="Residential",IFERROR(VLOOKUP(B423,Properties!$A$2:$F$21,6,FALSE),"")="No"),0,1))</f>
      </c>
      <c r="M423" s="6">
        <f>IF(B423="","",IF(ISNA(MATCH(B423,Properties!$A$2:$A$21,0)),"Property ref is not on the Properties tab",IF(AND(F423="Mortgage interest",C423="Residential",IFERROR(VLOOKUP(B423,Properties!$A$2:$F$21,6,FALSE),"")="No"),"Interest disallowed - this property has no RTB registration",IF(AND(F423="Mortgage interest",C423="Residential",IFERROR(VLOOKUP(B423,Properties!$A$2:$F$21,6,FALSE),"")=""),"Set the RTB registered column on Properties",IF(AND(F423="Pre-letting expenditure (S. 97A)",C423="Commercial"),"Pre-letting relief is residential only","")))))</f>
      </c>
    </row>
    <row r="424">
      <c r="A424" s="3"/>
      <c r="C424">
        <f>IF(B424="","",IFERROR(VLOOKUP(B424,Properties!$A$2:$D$21,4,FALSE),"not on Properties"))</f>
      </c>
      <c r="G424" s="4"/>
      <c r="H424" s="4"/>
      <c r="I424" s="4">
        <f>IF(COUNT(G424:H424)=0,"",SUM(G424:H424))</f>
      </c>
      <c r="J424" s="5"/>
      <c r="K424" s="4">
        <f>IF(G424="","",G424*IF(J424="",1,J424)*IF(AND(F424="Mortgage interest",C424="Residential",IFERROR(VLOOKUP(B424,Properties!$A$2:$F$21,6,FALSE),"")="No"),0,1))</f>
      </c>
      <c r="M424" s="6">
        <f>IF(B424="","",IF(ISNA(MATCH(B424,Properties!$A$2:$A$21,0)),"Property ref is not on the Properties tab",IF(AND(F424="Mortgage interest",C424="Residential",IFERROR(VLOOKUP(B424,Properties!$A$2:$F$21,6,FALSE),"")="No"),"Interest disallowed - this property has no RTB registration",IF(AND(F424="Mortgage interest",C424="Residential",IFERROR(VLOOKUP(B424,Properties!$A$2:$F$21,6,FALSE),"")=""),"Set the RTB registered column on Properties",IF(AND(F424="Pre-letting expenditure (S. 97A)",C424="Commercial"),"Pre-letting relief is residential only","")))))</f>
      </c>
    </row>
    <row r="425">
      <c r="A425" s="3"/>
      <c r="C425">
        <f>IF(B425="","",IFERROR(VLOOKUP(B425,Properties!$A$2:$D$21,4,FALSE),"not on Properties"))</f>
      </c>
      <c r="G425" s="4"/>
      <c r="H425" s="4"/>
      <c r="I425" s="4">
        <f>IF(COUNT(G425:H425)=0,"",SUM(G425:H425))</f>
      </c>
      <c r="J425" s="5"/>
      <c r="K425" s="4">
        <f>IF(G425="","",G425*IF(J425="",1,J425)*IF(AND(F425="Mortgage interest",C425="Residential",IFERROR(VLOOKUP(B425,Properties!$A$2:$F$21,6,FALSE),"")="No"),0,1))</f>
      </c>
      <c r="M425" s="6">
        <f>IF(B425="","",IF(ISNA(MATCH(B425,Properties!$A$2:$A$21,0)),"Property ref is not on the Properties tab",IF(AND(F425="Mortgage interest",C425="Residential",IFERROR(VLOOKUP(B425,Properties!$A$2:$F$21,6,FALSE),"")="No"),"Interest disallowed - this property has no RTB registration",IF(AND(F425="Mortgage interest",C425="Residential",IFERROR(VLOOKUP(B425,Properties!$A$2:$F$21,6,FALSE),"")=""),"Set the RTB registered column on Properties",IF(AND(F425="Pre-letting expenditure (S. 97A)",C425="Commercial"),"Pre-letting relief is residential only","")))))</f>
      </c>
    </row>
    <row r="426">
      <c r="A426" s="3"/>
      <c r="C426">
        <f>IF(B426="","",IFERROR(VLOOKUP(B426,Properties!$A$2:$D$21,4,FALSE),"not on Properties"))</f>
      </c>
      <c r="G426" s="4"/>
      <c r="H426" s="4"/>
      <c r="I426" s="4">
        <f>IF(COUNT(G426:H426)=0,"",SUM(G426:H426))</f>
      </c>
      <c r="J426" s="5"/>
      <c r="K426" s="4">
        <f>IF(G426="","",G426*IF(J426="",1,J426)*IF(AND(F426="Mortgage interest",C426="Residential",IFERROR(VLOOKUP(B426,Properties!$A$2:$F$21,6,FALSE),"")="No"),0,1))</f>
      </c>
      <c r="M426" s="6">
        <f>IF(B426="","",IF(ISNA(MATCH(B426,Properties!$A$2:$A$21,0)),"Property ref is not on the Properties tab",IF(AND(F426="Mortgage interest",C426="Residential",IFERROR(VLOOKUP(B426,Properties!$A$2:$F$21,6,FALSE),"")="No"),"Interest disallowed - this property has no RTB registration",IF(AND(F426="Mortgage interest",C426="Residential",IFERROR(VLOOKUP(B426,Properties!$A$2:$F$21,6,FALSE),"")=""),"Set the RTB registered column on Properties",IF(AND(F426="Pre-letting expenditure (S. 97A)",C426="Commercial"),"Pre-letting relief is residential only","")))))</f>
      </c>
    </row>
    <row r="427">
      <c r="A427" s="3"/>
      <c r="C427">
        <f>IF(B427="","",IFERROR(VLOOKUP(B427,Properties!$A$2:$D$21,4,FALSE),"not on Properties"))</f>
      </c>
      <c r="G427" s="4"/>
      <c r="H427" s="4"/>
      <c r="I427" s="4">
        <f>IF(COUNT(G427:H427)=0,"",SUM(G427:H427))</f>
      </c>
      <c r="J427" s="5"/>
      <c r="K427" s="4">
        <f>IF(G427="","",G427*IF(J427="",1,J427)*IF(AND(F427="Mortgage interest",C427="Residential",IFERROR(VLOOKUP(B427,Properties!$A$2:$F$21,6,FALSE),"")="No"),0,1))</f>
      </c>
      <c r="M427" s="6">
        <f>IF(B427="","",IF(ISNA(MATCH(B427,Properties!$A$2:$A$21,0)),"Property ref is not on the Properties tab",IF(AND(F427="Mortgage interest",C427="Residential",IFERROR(VLOOKUP(B427,Properties!$A$2:$F$21,6,FALSE),"")="No"),"Interest disallowed - this property has no RTB registration",IF(AND(F427="Mortgage interest",C427="Residential",IFERROR(VLOOKUP(B427,Properties!$A$2:$F$21,6,FALSE),"")=""),"Set the RTB registered column on Properties",IF(AND(F427="Pre-letting expenditure (S. 97A)",C427="Commercial"),"Pre-letting relief is residential only","")))))</f>
      </c>
    </row>
    <row r="428">
      <c r="A428" s="3"/>
      <c r="C428">
        <f>IF(B428="","",IFERROR(VLOOKUP(B428,Properties!$A$2:$D$21,4,FALSE),"not on Properties"))</f>
      </c>
      <c r="G428" s="4"/>
      <c r="H428" s="4"/>
      <c r="I428" s="4">
        <f>IF(COUNT(G428:H428)=0,"",SUM(G428:H428))</f>
      </c>
      <c r="J428" s="5"/>
      <c r="K428" s="4">
        <f>IF(G428="","",G428*IF(J428="",1,J428)*IF(AND(F428="Mortgage interest",C428="Residential",IFERROR(VLOOKUP(B428,Properties!$A$2:$F$21,6,FALSE),"")="No"),0,1))</f>
      </c>
      <c r="M428" s="6">
        <f>IF(B428="","",IF(ISNA(MATCH(B428,Properties!$A$2:$A$21,0)),"Property ref is not on the Properties tab",IF(AND(F428="Mortgage interest",C428="Residential",IFERROR(VLOOKUP(B428,Properties!$A$2:$F$21,6,FALSE),"")="No"),"Interest disallowed - this property has no RTB registration",IF(AND(F428="Mortgage interest",C428="Residential",IFERROR(VLOOKUP(B428,Properties!$A$2:$F$21,6,FALSE),"")=""),"Set the RTB registered column on Properties",IF(AND(F428="Pre-letting expenditure (S. 97A)",C428="Commercial"),"Pre-letting relief is residential only","")))))</f>
      </c>
    </row>
    <row r="429">
      <c r="A429" s="3"/>
      <c r="C429">
        <f>IF(B429="","",IFERROR(VLOOKUP(B429,Properties!$A$2:$D$21,4,FALSE),"not on Properties"))</f>
      </c>
      <c r="G429" s="4"/>
      <c r="H429" s="4"/>
      <c r="I429" s="4">
        <f>IF(COUNT(G429:H429)=0,"",SUM(G429:H429))</f>
      </c>
      <c r="J429" s="5"/>
      <c r="K429" s="4">
        <f>IF(G429="","",G429*IF(J429="",1,J429)*IF(AND(F429="Mortgage interest",C429="Residential",IFERROR(VLOOKUP(B429,Properties!$A$2:$F$21,6,FALSE),"")="No"),0,1))</f>
      </c>
      <c r="M429" s="6">
        <f>IF(B429="","",IF(ISNA(MATCH(B429,Properties!$A$2:$A$21,0)),"Property ref is not on the Properties tab",IF(AND(F429="Mortgage interest",C429="Residential",IFERROR(VLOOKUP(B429,Properties!$A$2:$F$21,6,FALSE),"")="No"),"Interest disallowed - this property has no RTB registration",IF(AND(F429="Mortgage interest",C429="Residential",IFERROR(VLOOKUP(B429,Properties!$A$2:$F$21,6,FALSE),"")=""),"Set the RTB registered column on Properties",IF(AND(F429="Pre-letting expenditure (S. 97A)",C429="Commercial"),"Pre-letting relief is residential only","")))))</f>
      </c>
    </row>
    <row r="430">
      <c r="A430" s="3"/>
      <c r="C430">
        <f>IF(B430="","",IFERROR(VLOOKUP(B430,Properties!$A$2:$D$21,4,FALSE),"not on Properties"))</f>
      </c>
      <c r="G430" s="4"/>
      <c r="H430" s="4"/>
      <c r="I430" s="4">
        <f>IF(COUNT(G430:H430)=0,"",SUM(G430:H430))</f>
      </c>
      <c r="J430" s="5"/>
      <c r="K430" s="4">
        <f>IF(G430="","",G430*IF(J430="",1,J430)*IF(AND(F430="Mortgage interest",C430="Residential",IFERROR(VLOOKUP(B430,Properties!$A$2:$F$21,6,FALSE),"")="No"),0,1))</f>
      </c>
      <c r="M430" s="6">
        <f>IF(B430="","",IF(ISNA(MATCH(B430,Properties!$A$2:$A$21,0)),"Property ref is not on the Properties tab",IF(AND(F430="Mortgage interest",C430="Residential",IFERROR(VLOOKUP(B430,Properties!$A$2:$F$21,6,FALSE),"")="No"),"Interest disallowed - this property has no RTB registration",IF(AND(F430="Mortgage interest",C430="Residential",IFERROR(VLOOKUP(B430,Properties!$A$2:$F$21,6,FALSE),"")=""),"Set the RTB registered column on Properties",IF(AND(F430="Pre-letting expenditure (S. 97A)",C430="Commercial"),"Pre-letting relief is residential only","")))))</f>
      </c>
    </row>
    <row r="431">
      <c r="A431" s="3"/>
      <c r="C431">
        <f>IF(B431="","",IFERROR(VLOOKUP(B431,Properties!$A$2:$D$21,4,FALSE),"not on Properties"))</f>
      </c>
      <c r="G431" s="4"/>
      <c r="H431" s="4"/>
      <c r="I431" s="4">
        <f>IF(COUNT(G431:H431)=0,"",SUM(G431:H431))</f>
      </c>
      <c r="J431" s="5"/>
      <c r="K431" s="4">
        <f>IF(G431="","",G431*IF(J431="",1,J431)*IF(AND(F431="Mortgage interest",C431="Residential",IFERROR(VLOOKUP(B431,Properties!$A$2:$F$21,6,FALSE),"")="No"),0,1))</f>
      </c>
      <c r="M431" s="6">
        <f>IF(B431="","",IF(ISNA(MATCH(B431,Properties!$A$2:$A$21,0)),"Property ref is not on the Properties tab",IF(AND(F431="Mortgage interest",C431="Residential",IFERROR(VLOOKUP(B431,Properties!$A$2:$F$21,6,FALSE),"")="No"),"Interest disallowed - this property has no RTB registration",IF(AND(F431="Mortgage interest",C431="Residential",IFERROR(VLOOKUP(B431,Properties!$A$2:$F$21,6,FALSE),"")=""),"Set the RTB registered column on Properties",IF(AND(F431="Pre-letting expenditure (S. 97A)",C431="Commercial"),"Pre-letting relief is residential only","")))))</f>
      </c>
    </row>
    <row r="432">
      <c r="A432" s="3"/>
      <c r="C432">
        <f>IF(B432="","",IFERROR(VLOOKUP(B432,Properties!$A$2:$D$21,4,FALSE),"not on Properties"))</f>
      </c>
      <c r="G432" s="4"/>
      <c r="H432" s="4"/>
      <c r="I432" s="4">
        <f>IF(COUNT(G432:H432)=0,"",SUM(G432:H432))</f>
      </c>
      <c r="J432" s="5"/>
      <c r="K432" s="4">
        <f>IF(G432="","",G432*IF(J432="",1,J432)*IF(AND(F432="Mortgage interest",C432="Residential",IFERROR(VLOOKUP(B432,Properties!$A$2:$F$21,6,FALSE),"")="No"),0,1))</f>
      </c>
      <c r="M432" s="6">
        <f>IF(B432="","",IF(ISNA(MATCH(B432,Properties!$A$2:$A$21,0)),"Property ref is not on the Properties tab",IF(AND(F432="Mortgage interest",C432="Residential",IFERROR(VLOOKUP(B432,Properties!$A$2:$F$21,6,FALSE),"")="No"),"Interest disallowed - this property has no RTB registration",IF(AND(F432="Mortgage interest",C432="Residential",IFERROR(VLOOKUP(B432,Properties!$A$2:$F$21,6,FALSE),"")=""),"Set the RTB registered column on Properties",IF(AND(F432="Pre-letting expenditure (S. 97A)",C432="Commercial"),"Pre-letting relief is residential only","")))))</f>
      </c>
    </row>
    <row r="433">
      <c r="A433" s="3"/>
      <c r="C433">
        <f>IF(B433="","",IFERROR(VLOOKUP(B433,Properties!$A$2:$D$21,4,FALSE),"not on Properties"))</f>
      </c>
      <c r="G433" s="4"/>
      <c r="H433" s="4"/>
      <c r="I433" s="4">
        <f>IF(COUNT(G433:H433)=0,"",SUM(G433:H433))</f>
      </c>
      <c r="J433" s="5"/>
      <c r="K433" s="4">
        <f>IF(G433="","",G433*IF(J433="",1,J433)*IF(AND(F433="Mortgage interest",C433="Residential",IFERROR(VLOOKUP(B433,Properties!$A$2:$F$21,6,FALSE),"")="No"),0,1))</f>
      </c>
      <c r="M433" s="6">
        <f>IF(B433="","",IF(ISNA(MATCH(B433,Properties!$A$2:$A$21,0)),"Property ref is not on the Properties tab",IF(AND(F433="Mortgage interest",C433="Residential",IFERROR(VLOOKUP(B433,Properties!$A$2:$F$21,6,FALSE),"")="No"),"Interest disallowed - this property has no RTB registration",IF(AND(F433="Mortgage interest",C433="Residential",IFERROR(VLOOKUP(B433,Properties!$A$2:$F$21,6,FALSE),"")=""),"Set the RTB registered column on Properties",IF(AND(F433="Pre-letting expenditure (S. 97A)",C433="Commercial"),"Pre-letting relief is residential only","")))))</f>
      </c>
    </row>
    <row r="434">
      <c r="A434" s="3"/>
      <c r="C434">
        <f>IF(B434="","",IFERROR(VLOOKUP(B434,Properties!$A$2:$D$21,4,FALSE),"not on Properties"))</f>
      </c>
      <c r="G434" s="4"/>
      <c r="H434" s="4"/>
      <c r="I434" s="4">
        <f>IF(COUNT(G434:H434)=0,"",SUM(G434:H434))</f>
      </c>
      <c r="J434" s="5"/>
      <c r="K434" s="4">
        <f>IF(G434="","",G434*IF(J434="",1,J434)*IF(AND(F434="Mortgage interest",C434="Residential",IFERROR(VLOOKUP(B434,Properties!$A$2:$F$21,6,FALSE),"")="No"),0,1))</f>
      </c>
      <c r="M434" s="6">
        <f>IF(B434="","",IF(ISNA(MATCH(B434,Properties!$A$2:$A$21,0)),"Property ref is not on the Properties tab",IF(AND(F434="Mortgage interest",C434="Residential",IFERROR(VLOOKUP(B434,Properties!$A$2:$F$21,6,FALSE),"")="No"),"Interest disallowed - this property has no RTB registration",IF(AND(F434="Mortgage interest",C434="Residential",IFERROR(VLOOKUP(B434,Properties!$A$2:$F$21,6,FALSE),"")=""),"Set the RTB registered column on Properties",IF(AND(F434="Pre-letting expenditure (S. 97A)",C434="Commercial"),"Pre-letting relief is residential only","")))))</f>
      </c>
    </row>
    <row r="435">
      <c r="A435" s="3"/>
      <c r="C435">
        <f>IF(B435="","",IFERROR(VLOOKUP(B435,Properties!$A$2:$D$21,4,FALSE),"not on Properties"))</f>
      </c>
      <c r="G435" s="4"/>
      <c r="H435" s="4"/>
      <c r="I435" s="4">
        <f>IF(COUNT(G435:H435)=0,"",SUM(G435:H435))</f>
      </c>
      <c r="J435" s="5"/>
      <c r="K435" s="4">
        <f>IF(G435="","",G435*IF(J435="",1,J435)*IF(AND(F435="Mortgage interest",C435="Residential",IFERROR(VLOOKUP(B435,Properties!$A$2:$F$21,6,FALSE),"")="No"),0,1))</f>
      </c>
      <c r="M435" s="6">
        <f>IF(B435="","",IF(ISNA(MATCH(B435,Properties!$A$2:$A$21,0)),"Property ref is not on the Properties tab",IF(AND(F435="Mortgage interest",C435="Residential",IFERROR(VLOOKUP(B435,Properties!$A$2:$F$21,6,FALSE),"")="No"),"Interest disallowed - this property has no RTB registration",IF(AND(F435="Mortgage interest",C435="Residential",IFERROR(VLOOKUP(B435,Properties!$A$2:$F$21,6,FALSE),"")=""),"Set the RTB registered column on Properties",IF(AND(F435="Pre-letting expenditure (S. 97A)",C435="Commercial"),"Pre-letting relief is residential only","")))))</f>
      </c>
    </row>
    <row r="436">
      <c r="A436" s="3"/>
      <c r="C436">
        <f>IF(B436="","",IFERROR(VLOOKUP(B436,Properties!$A$2:$D$21,4,FALSE),"not on Properties"))</f>
      </c>
      <c r="G436" s="4"/>
      <c r="H436" s="4"/>
      <c r="I436" s="4">
        <f>IF(COUNT(G436:H436)=0,"",SUM(G436:H436))</f>
      </c>
      <c r="J436" s="5"/>
      <c r="K436" s="4">
        <f>IF(G436="","",G436*IF(J436="",1,J436)*IF(AND(F436="Mortgage interest",C436="Residential",IFERROR(VLOOKUP(B436,Properties!$A$2:$F$21,6,FALSE),"")="No"),0,1))</f>
      </c>
      <c r="M436" s="6">
        <f>IF(B436="","",IF(ISNA(MATCH(B436,Properties!$A$2:$A$21,0)),"Property ref is not on the Properties tab",IF(AND(F436="Mortgage interest",C436="Residential",IFERROR(VLOOKUP(B436,Properties!$A$2:$F$21,6,FALSE),"")="No"),"Interest disallowed - this property has no RTB registration",IF(AND(F436="Mortgage interest",C436="Residential",IFERROR(VLOOKUP(B436,Properties!$A$2:$F$21,6,FALSE),"")=""),"Set the RTB registered column on Properties",IF(AND(F436="Pre-letting expenditure (S. 97A)",C436="Commercial"),"Pre-letting relief is residential only","")))))</f>
      </c>
    </row>
    <row r="437">
      <c r="A437" s="3"/>
      <c r="C437">
        <f>IF(B437="","",IFERROR(VLOOKUP(B437,Properties!$A$2:$D$21,4,FALSE),"not on Properties"))</f>
      </c>
      <c r="G437" s="4"/>
      <c r="H437" s="4"/>
      <c r="I437" s="4">
        <f>IF(COUNT(G437:H437)=0,"",SUM(G437:H437))</f>
      </c>
      <c r="J437" s="5"/>
      <c r="K437" s="4">
        <f>IF(G437="","",G437*IF(J437="",1,J437)*IF(AND(F437="Mortgage interest",C437="Residential",IFERROR(VLOOKUP(B437,Properties!$A$2:$F$21,6,FALSE),"")="No"),0,1))</f>
      </c>
      <c r="M437" s="6">
        <f>IF(B437="","",IF(ISNA(MATCH(B437,Properties!$A$2:$A$21,0)),"Property ref is not on the Properties tab",IF(AND(F437="Mortgage interest",C437="Residential",IFERROR(VLOOKUP(B437,Properties!$A$2:$F$21,6,FALSE),"")="No"),"Interest disallowed - this property has no RTB registration",IF(AND(F437="Mortgage interest",C437="Residential",IFERROR(VLOOKUP(B437,Properties!$A$2:$F$21,6,FALSE),"")=""),"Set the RTB registered column on Properties",IF(AND(F437="Pre-letting expenditure (S. 97A)",C437="Commercial"),"Pre-letting relief is residential only","")))))</f>
      </c>
    </row>
    <row r="438">
      <c r="A438" s="3"/>
      <c r="C438">
        <f>IF(B438="","",IFERROR(VLOOKUP(B438,Properties!$A$2:$D$21,4,FALSE),"not on Properties"))</f>
      </c>
      <c r="G438" s="4"/>
      <c r="H438" s="4"/>
      <c r="I438" s="4">
        <f>IF(COUNT(G438:H438)=0,"",SUM(G438:H438))</f>
      </c>
      <c r="J438" s="5"/>
      <c r="K438" s="4">
        <f>IF(G438="","",G438*IF(J438="",1,J438)*IF(AND(F438="Mortgage interest",C438="Residential",IFERROR(VLOOKUP(B438,Properties!$A$2:$F$21,6,FALSE),"")="No"),0,1))</f>
      </c>
      <c r="M438" s="6">
        <f>IF(B438="","",IF(ISNA(MATCH(B438,Properties!$A$2:$A$21,0)),"Property ref is not on the Properties tab",IF(AND(F438="Mortgage interest",C438="Residential",IFERROR(VLOOKUP(B438,Properties!$A$2:$F$21,6,FALSE),"")="No"),"Interest disallowed - this property has no RTB registration",IF(AND(F438="Mortgage interest",C438="Residential",IFERROR(VLOOKUP(B438,Properties!$A$2:$F$21,6,FALSE),"")=""),"Set the RTB registered column on Properties",IF(AND(F438="Pre-letting expenditure (S. 97A)",C438="Commercial"),"Pre-letting relief is residential only","")))))</f>
      </c>
    </row>
    <row r="439">
      <c r="A439" s="3"/>
      <c r="C439">
        <f>IF(B439="","",IFERROR(VLOOKUP(B439,Properties!$A$2:$D$21,4,FALSE),"not on Properties"))</f>
      </c>
      <c r="G439" s="4"/>
      <c r="H439" s="4"/>
      <c r="I439" s="4">
        <f>IF(COUNT(G439:H439)=0,"",SUM(G439:H439))</f>
      </c>
      <c r="J439" s="5"/>
      <c r="K439" s="4">
        <f>IF(G439="","",G439*IF(J439="",1,J439)*IF(AND(F439="Mortgage interest",C439="Residential",IFERROR(VLOOKUP(B439,Properties!$A$2:$F$21,6,FALSE),"")="No"),0,1))</f>
      </c>
      <c r="M439" s="6">
        <f>IF(B439="","",IF(ISNA(MATCH(B439,Properties!$A$2:$A$21,0)),"Property ref is not on the Properties tab",IF(AND(F439="Mortgage interest",C439="Residential",IFERROR(VLOOKUP(B439,Properties!$A$2:$F$21,6,FALSE),"")="No"),"Interest disallowed - this property has no RTB registration",IF(AND(F439="Mortgage interest",C439="Residential",IFERROR(VLOOKUP(B439,Properties!$A$2:$F$21,6,FALSE),"")=""),"Set the RTB registered column on Properties",IF(AND(F439="Pre-letting expenditure (S. 97A)",C439="Commercial"),"Pre-letting relief is residential only","")))))</f>
      </c>
    </row>
    <row r="440">
      <c r="A440" s="3"/>
      <c r="C440">
        <f>IF(B440="","",IFERROR(VLOOKUP(B440,Properties!$A$2:$D$21,4,FALSE),"not on Properties"))</f>
      </c>
      <c r="G440" s="4"/>
      <c r="H440" s="4"/>
      <c r="I440" s="4">
        <f>IF(COUNT(G440:H440)=0,"",SUM(G440:H440))</f>
      </c>
      <c r="J440" s="5"/>
      <c r="K440" s="4">
        <f>IF(G440="","",G440*IF(J440="",1,J440)*IF(AND(F440="Mortgage interest",C440="Residential",IFERROR(VLOOKUP(B440,Properties!$A$2:$F$21,6,FALSE),"")="No"),0,1))</f>
      </c>
      <c r="M440" s="6">
        <f>IF(B440="","",IF(ISNA(MATCH(B440,Properties!$A$2:$A$21,0)),"Property ref is not on the Properties tab",IF(AND(F440="Mortgage interest",C440="Residential",IFERROR(VLOOKUP(B440,Properties!$A$2:$F$21,6,FALSE),"")="No"),"Interest disallowed - this property has no RTB registration",IF(AND(F440="Mortgage interest",C440="Residential",IFERROR(VLOOKUP(B440,Properties!$A$2:$F$21,6,FALSE),"")=""),"Set the RTB registered column on Properties",IF(AND(F440="Pre-letting expenditure (S. 97A)",C440="Commercial"),"Pre-letting relief is residential only","")))))</f>
      </c>
    </row>
    <row r="441">
      <c r="A441" s="3"/>
      <c r="C441">
        <f>IF(B441="","",IFERROR(VLOOKUP(B441,Properties!$A$2:$D$21,4,FALSE),"not on Properties"))</f>
      </c>
      <c r="G441" s="4"/>
      <c r="H441" s="4"/>
      <c r="I441" s="4">
        <f>IF(COUNT(G441:H441)=0,"",SUM(G441:H441))</f>
      </c>
      <c r="J441" s="5"/>
      <c r="K441" s="4">
        <f>IF(G441="","",G441*IF(J441="",1,J441)*IF(AND(F441="Mortgage interest",C441="Residential",IFERROR(VLOOKUP(B441,Properties!$A$2:$F$21,6,FALSE),"")="No"),0,1))</f>
      </c>
      <c r="M441" s="6">
        <f>IF(B441="","",IF(ISNA(MATCH(B441,Properties!$A$2:$A$21,0)),"Property ref is not on the Properties tab",IF(AND(F441="Mortgage interest",C441="Residential",IFERROR(VLOOKUP(B441,Properties!$A$2:$F$21,6,FALSE),"")="No"),"Interest disallowed - this property has no RTB registration",IF(AND(F441="Mortgage interest",C441="Residential",IFERROR(VLOOKUP(B441,Properties!$A$2:$F$21,6,FALSE),"")=""),"Set the RTB registered column on Properties",IF(AND(F441="Pre-letting expenditure (S. 97A)",C441="Commercial"),"Pre-letting relief is residential only","")))))</f>
      </c>
    </row>
    <row r="442">
      <c r="A442" s="3"/>
      <c r="C442">
        <f>IF(B442="","",IFERROR(VLOOKUP(B442,Properties!$A$2:$D$21,4,FALSE),"not on Properties"))</f>
      </c>
      <c r="G442" s="4"/>
      <c r="H442" s="4"/>
      <c r="I442" s="4">
        <f>IF(COUNT(G442:H442)=0,"",SUM(G442:H442))</f>
      </c>
      <c r="J442" s="5"/>
      <c r="K442" s="4">
        <f>IF(G442="","",G442*IF(J442="",1,J442)*IF(AND(F442="Mortgage interest",C442="Residential",IFERROR(VLOOKUP(B442,Properties!$A$2:$F$21,6,FALSE),"")="No"),0,1))</f>
      </c>
      <c r="M442" s="6">
        <f>IF(B442="","",IF(ISNA(MATCH(B442,Properties!$A$2:$A$21,0)),"Property ref is not on the Properties tab",IF(AND(F442="Mortgage interest",C442="Residential",IFERROR(VLOOKUP(B442,Properties!$A$2:$F$21,6,FALSE),"")="No"),"Interest disallowed - this property has no RTB registration",IF(AND(F442="Mortgage interest",C442="Residential",IFERROR(VLOOKUP(B442,Properties!$A$2:$F$21,6,FALSE),"")=""),"Set the RTB registered column on Properties",IF(AND(F442="Pre-letting expenditure (S. 97A)",C442="Commercial"),"Pre-letting relief is residential only","")))))</f>
      </c>
    </row>
    <row r="443">
      <c r="A443" s="3"/>
      <c r="C443">
        <f>IF(B443="","",IFERROR(VLOOKUP(B443,Properties!$A$2:$D$21,4,FALSE),"not on Properties"))</f>
      </c>
      <c r="G443" s="4"/>
      <c r="H443" s="4"/>
      <c r="I443" s="4">
        <f>IF(COUNT(G443:H443)=0,"",SUM(G443:H443))</f>
      </c>
      <c r="J443" s="5"/>
      <c r="K443" s="4">
        <f>IF(G443="","",G443*IF(J443="",1,J443)*IF(AND(F443="Mortgage interest",C443="Residential",IFERROR(VLOOKUP(B443,Properties!$A$2:$F$21,6,FALSE),"")="No"),0,1))</f>
      </c>
      <c r="M443" s="6">
        <f>IF(B443="","",IF(ISNA(MATCH(B443,Properties!$A$2:$A$21,0)),"Property ref is not on the Properties tab",IF(AND(F443="Mortgage interest",C443="Residential",IFERROR(VLOOKUP(B443,Properties!$A$2:$F$21,6,FALSE),"")="No"),"Interest disallowed - this property has no RTB registration",IF(AND(F443="Mortgage interest",C443="Residential",IFERROR(VLOOKUP(B443,Properties!$A$2:$F$21,6,FALSE),"")=""),"Set the RTB registered column on Properties",IF(AND(F443="Pre-letting expenditure (S. 97A)",C443="Commercial"),"Pre-letting relief is residential only","")))))</f>
      </c>
    </row>
    <row r="444">
      <c r="A444" s="3"/>
      <c r="C444">
        <f>IF(B444="","",IFERROR(VLOOKUP(B444,Properties!$A$2:$D$21,4,FALSE),"not on Properties"))</f>
      </c>
      <c r="G444" s="4"/>
      <c r="H444" s="4"/>
      <c r="I444" s="4">
        <f>IF(COUNT(G444:H444)=0,"",SUM(G444:H444))</f>
      </c>
      <c r="J444" s="5"/>
      <c r="K444" s="4">
        <f>IF(G444="","",G444*IF(J444="",1,J444)*IF(AND(F444="Mortgage interest",C444="Residential",IFERROR(VLOOKUP(B444,Properties!$A$2:$F$21,6,FALSE),"")="No"),0,1))</f>
      </c>
      <c r="M444" s="6">
        <f>IF(B444="","",IF(ISNA(MATCH(B444,Properties!$A$2:$A$21,0)),"Property ref is not on the Properties tab",IF(AND(F444="Mortgage interest",C444="Residential",IFERROR(VLOOKUP(B444,Properties!$A$2:$F$21,6,FALSE),"")="No"),"Interest disallowed - this property has no RTB registration",IF(AND(F444="Mortgage interest",C444="Residential",IFERROR(VLOOKUP(B444,Properties!$A$2:$F$21,6,FALSE),"")=""),"Set the RTB registered column on Properties",IF(AND(F444="Pre-letting expenditure (S. 97A)",C444="Commercial"),"Pre-letting relief is residential only","")))))</f>
      </c>
    </row>
    <row r="445">
      <c r="A445" s="3"/>
      <c r="C445">
        <f>IF(B445="","",IFERROR(VLOOKUP(B445,Properties!$A$2:$D$21,4,FALSE),"not on Properties"))</f>
      </c>
      <c r="G445" s="4"/>
      <c r="H445" s="4"/>
      <c r="I445" s="4">
        <f>IF(COUNT(G445:H445)=0,"",SUM(G445:H445))</f>
      </c>
      <c r="J445" s="5"/>
      <c r="K445" s="4">
        <f>IF(G445="","",G445*IF(J445="",1,J445)*IF(AND(F445="Mortgage interest",C445="Residential",IFERROR(VLOOKUP(B445,Properties!$A$2:$F$21,6,FALSE),"")="No"),0,1))</f>
      </c>
      <c r="M445" s="6">
        <f>IF(B445="","",IF(ISNA(MATCH(B445,Properties!$A$2:$A$21,0)),"Property ref is not on the Properties tab",IF(AND(F445="Mortgage interest",C445="Residential",IFERROR(VLOOKUP(B445,Properties!$A$2:$F$21,6,FALSE),"")="No"),"Interest disallowed - this property has no RTB registration",IF(AND(F445="Mortgage interest",C445="Residential",IFERROR(VLOOKUP(B445,Properties!$A$2:$F$21,6,FALSE),"")=""),"Set the RTB registered column on Properties",IF(AND(F445="Pre-letting expenditure (S. 97A)",C445="Commercial"),"Pre-letting relief is residential only","")))))</f>
      </c>
    </row>
    <row r="446">
      <c r="A446" s="3"/>
      <c r="C446">
        <f>IF(B446="","",IFERROR(VLOOKUP(B446,Properties!$A$2:$D$21,4,FALSE),"not on Properties"))</f>
      </c>
      <c r="G446" s="4"/>
      <c r="H446" s="4"/>
      <c r="I446" s="4">
        <f>IF(COUNT(G446:H446)=0,"",SUM(G446:H446))</f>
      </c>
      <c r="J446" s="5"/>
      <c r="K446" s="4">
        <f>IF(G446="","",G446*IF(J446="",1,J446)*IF(AND(F446="Mortgage interest",C446="Residential",IFERROR(VLOOKUP(B446,Properties!$A$2:$F$21,6,FALSE),"")="No"),0,1))</f>
      </c>
      <c r="M446" s="6">
        <f>IF(B446="","",IF(ISNA(MATCH(B446,Properties!$A$2:$A$21,0)),"Property ref is not on the Properties tab",IF(AND(F446="Mortgage interest",C446="Residential",IFERROR(VLOOKUP(B446,Properties!$A$2:$F$21,6,FALSE),"")="No"),"Interest disallowed - this property has no RTB registration",IF(AND(F446="Mortgage interest",C446="Residential",IFERROR(VLOOKUP(B446,Properties!$A$2:$F$21,6,FALSE),"")=""),"Set the RTB registered column on Properties",IF(AND(F446="Pre-letting expenditure (S. 97A)",C446="Commercial"),"Pre-letting relief is residential only","")))))</f>
      </c>
    </row>
    <row r="447">
      <c r="A447" s="3"/>
      <c r="C447">
        <f>IF(B447="","",IFERROR(VLOOKUP(B447,Properties!$A$2:$D$21,4,FALSE),"not on Properties"))</f>
      </c>
      <c r="G447" s="4"/>
      <c r="H447" s="4"/>
      <c r="I447" s="4">
        <f>IF(COUNT(G447:H447)=0,"",SUM(G447:H447))</f>
      </c>
      <c r="J447" s="5"/>
      <c r="K447" s="4">
        <f>IF(G447="","",G447*IF(J447="",1,J447)*IF(AND(F447="Mortgage interest",C447="Residential",IFERROR(VLOOKUP(B447,Properties!$A$2:$F$21,6,FALSE),"")="No"),0,1))</f>
      </c>
      <c r="M447" s="6">
        <f>IF(B447="","",IF(ISNA(MATCH(B447,Properties!$A$2:$A$21,0)),"Property ref is not on the Properties tab",IF(AND(F447="Mortgage interest",C447="Residential",IFERROR(VLOOKUP(B447,Properties!$A$2:$F$21,6,FALSE),"")="No"),"Interest disallowed - this property has no RTB registration",IF(AND(F447="Mortgage interest",C447="Residential",IFERROR(VLOOKUP(B447,Properties!$A$2:$F$21,6,FALSE),"")=""),"Set the RTB registered column on Properties",IF(AND(F447="Pre-letting expenditure (S. 97A)",C447="Commercial"),"Pre-letting relief is residential only","")))))</f>
      </c>
    </row>
    <row r="448">
      <c r="A448" s="3"/>
      <c r="C448">
        <f>IF(B448="","",IFERROR(VLOOKUP(B448,Properties!$A$2:$D$21,4,FALSE),"not on Properties"))</f>
      </c>
      <c r="G448" s="4"/>
      <c r="H448" s="4"/>
      <c r="I448" s="4">
        <f>IF(COUNT(G448:H448)=0,"",SUM(G448:H448))</f>
      </c>
      <c r="J448" s="5"/>
      <c r="K448" s="4">
        <f>IF(G448="","",G448*IF(J448="",1,J448)*IF(AND(F448="Mortgage interest",C448="Residential",IFERROR(VLOOKUP(B448,Properties!$A$2:$F$21,6,FALSE),"")="No"),0,1))</f>
      </c>
      <c r="M448" s="6">
        <f>IF(B448="","",IF(ISNA(MATCH(B448,Properties!$A$2:$A$21,0)),"Property ref is not on the Properties tab",IF(AND(F448="Mortgage interest",C448="Residential",IFERROR(VLOOKUP(B448,Properties!$A$2:$F$21,6,FALSE),"")="No"),"Interest disallowed - this property has no RTB registration",IF(AND(F448="Mortgage interest",C448="Residential",IFERROR(VLOOKUP(B448,Properties!$A$2:$F$21,6,FALSE),"")=""),"Set the RTB registered column on Properties",IF(AND(F448="Pre-letting expenditure (S. 97A)",C448="Commercial"),"Pre-letting relief is residential only","")))))</f>
      </c>
    </row>
    <row r="449">
      <c r="A449" s="3"/>
      <c r="C449">
        <f>IF(B449="","",IFERROR(VLOOKUP(B449,Properties!$A$2:$D$21,4,FALSE),"not on Properties"))</f>
      </c>
      <c r="G449" s="4"/>
      <c r="H449" s="4"/>
      <c r="I449" s="4">
        <f>IF(COUNT(G449:H449)=0,"",SUM(G449:H449))</f>
      </c>
      <c r="J449" s="5"/>
      <c r="K449" s="4">
        <f>IF(G449="","",G449*IF(J449="",1,J449)*IF(AND(F449="Mortgage interest",C449="Residential",IFERROR(VLOOKUP(B449,Properties!$A$2:$F$21,6,FALSE),"")="No"),0,1))</f>
      </c>
      <c r="M449" s="6">
        <f>IF(B449="","",IF(ISNA(MATCH(B449,Properties!$A$2:$A$21,0)),"Property ref is not on the Properties tab",IF(AND(F449="Mortgage interest",C449="Residential",IFERROR(VLOOKUP(B449,Properties!$A$2:$F$21,6,FALSE),"")="No"),"Interest disallowed - this property has no RTB registration",IF(AND(F449="Mortgage interest",C449="Residential",IFERROR(VLOOKUP(B449,Properties!$A$2:$F$21,6,FALSE),"")=""),"Set the RTB registered column on Properties",IF(AND(F449="Pre-letting expenditure (S. 97A)",C449="Commercial"),"Pre-letting relief is residential only","")))))</f>
      </c>
    </row>
    <row r="450">
      <c r="A450" s="3"/>
      <c r="C450">
        <f>IF(B450="","",IFERROR(VLOOKUP(B450,Properties!$A$2:$D$21,4,FALSE),"not on Properties"))</f>
      </c>
      <c r="G450" s="4"/>
      <c r="H450" s="4"/>
      <c r="I450" s="4">
        <f>IF(COUNT(G450:H450)=0,"",SUM(G450:H450))</f>
      </c>
      <c r="J450" s="5"/>
      <c r="K450" s="4">
        <f>IF(G450="","",G450*IF(J450="",1,J450)*IF(AND(F450="Mortgage interest",C450="Residential",IFERROR(VLOOKUP(B450,Properties!$A$2:$F$21,6,FALSE),"")="No"),0,1))</f>
      </c>
      <c r="M450" s="6">
        <f>IF(B450="","",IF(ISNA(MATCH(B450,Properties!$A$2:$A$21,0)),"Property ref is not on the Properties tab",IF(AND(F450="Mortgage interest",C450="Residential",IFERROR(VLOOKUP(B450,Properties!$A$2:$F$21,6,FALSE),"")="No"),"Interest disallowed - this property has no RTB registration",IF(AND(F450="Mortgage interest",C450="Residential",IFERROR(VLOOKUP(B450,Properties!$A$2:$F$21,6,FALSE),"")=""),"Set the RTB registered column on Properties",IF(AND(F450="Pre-letting expenditure (S. 97A)",C450="Commercial"),"Pre-letting relief is residential only","")))))</f>
      </c>
    </row>
    <row r="451">
      <c r="A451" s="3"/>
      <c r="C451">
        <f>IF(B451="","",IFERROR(VLOOKUP(B451,Properties!$A$2:$D$21,4,FALSE),"not on Properties"))</f>
      </c>
      <c r="G451" s="4"/>
      <c r="H451" s="4"/>
      <c r="I451" s="4">
        <f>IF(COUNT(G451:H451)=0,"",SUM(G451:H451))</f>
      </c>
      <c r="J451" s="5"/>
      <c r="K451" s="4">
        <f>IF(G451="","",G451*IF(J451="",1,J451)*IF(AND(F451="Mortgage interest",C451="Residential",IFERROR(VLOOKUP(B451,Properties!$A$2:$F$21,6,FALSE),"")="No"),0,1))</f>
      </c>
      <c r="M451" s="6">
        <f>IF(B451="","",IF(ISNA(MATCH(B451,Properties!$A$2:$A$21,0)),"Property ref is not on the Properties tab",IF(AND(F451="Mortgage interest",C451="Residential",IFERROR(VLOOKUP(B451,Properties!$A$2:$F$21,6,FALSE),"")="No"),"Interest disallowed - this property has no RTB registration",IF(AND(F451="Mortgage interest",C451="Residential",IFERROR(VLOOKUP(B451,Properties!$A$2:$F$21,6,FALSE),"")=""),"Set the RTB registered column on Properties",IF(AND(F451="Pre-letting expenditure (S. 97A)",C451="Commercial"),"Pre-letting relief is residential only","")))))</f>
      </c>
    </row>
    <row r="452">
      <c r="A452" s="3"/>
      <c r="C452">
        <f>IF(B452="","",IFERROR(VLOOKUP(B452,Properties!$A$2:$D$21,4,FALSE),"not on Properties"))</f>
      </c>
      <c r="G452" s="4"/>
      <c r="H452" s="4"/>
      <c r="I452" s="4">
        <f>IF(COUNT(G452:H452)=0,"",SUM(G452:H452))</f>
      </c>
      <c r="J452" s="5"/>
      <c r="K452" s="4">
        <f>IF(G452="","",G452*IF(J452="",1,J452)*IF(AND(F452="Mortgage interest",C452="Residential",IFERROR(VLOOKUP(B452,Properties!$A$2:$F$21,6,FALSE),"")="No"),0,1))</f>
      </c>
      <c r="M452" s="6">
        <f>IF(B452="","",IF(ISNA(MATCH(B452,Properties!$A$2:$A$21,0)),"Property ref is not on the Properties tab",IF(AND(F452="Mortgage interest",C452="Residential",IFERROR(VLOOKUP(B452,Properties!$A$2:$F$21,6,FALSE),"")="No"),"Interest disallowed - this property has no RTB registration",IF(AND(F452="Mortgage interest",C452="Residential",IFERROR(VLOOKUP(B452,Properties!$A$2:$F$21,6,FALSE),"")=""),"Set the RTB registered column on Properties",IF(AND(F452="Pre-letting expenditure (S. 97A)",C452="Commercial"),"Pre-letting relief is residential only","")))))</f>
      </c>
    </row>
    <row r="453">
      <c r="A453" s="3"/>
      <c r="C453">
        <f>IF(B453="","",IFERROR(VLOOKUP(B453,Properties!$A$2:$D$21,4,FALSE),"not on Properties"))</f>
      </c>
      <c r="G453" s="4"/>
      <c r="H453" s="4"/>
      <c r="I453" s="4">
        <f>IF(COUNT(G453:H453)=0,"",SUM(G453:H453))</f>
      </c>
      <c r="J453" s="5"/>
      <c r="K453" s="4">
        <f>IF(G453="","",G453*IF(J453="",1,J453)*IF(AND(F453="Mortgage interest",C453="Residential",IFERROR(VLOOKUP(B453,Properties!$A$2:$F$21,6,FALSE),"")="No"),0,1))</f>
      </c>
      <c r="M453" s="6">
        <f>IF(B453="","",IF(ISNA(MATCH(B453,Properties!$A$2:$A$21,0)),"Property ref is not on the Properties tab",IF(AND(F453="Mortgage interest",C453="Residential",IFERROR(VLOOKUP(B453,Properties!$A$2:$F$21,6,FALSE),"")="No"),"Interest disallowed - this property has no RTB registration",IF(AND(F453="Mortgage interest",C453="Residential",IFERROR(VLOOKUP(B453,Properties!$A$2:$F$21,6,FALSE),"")=""),"Set the RTB registered column on Properties",IF(AND(F453="Pre-letting expenditure (S. 97A)",C453="Commercial"),"Pre-letting relief is residential only","")))))</f>
      </c>
    </row>
    <row r="454">
      <c r="A454" s="3"/>
      <c r="C454">
        <f>IF(B454="","",IFERROR(VLOOKUP(B454,Properties!$A$2:$D$21,4,FALSE),"not on Properties"))</f>
      </c>
      <c r="G454" s="4"/>
      <c r="H454" s="4"/>
      <c r="I454" s="4">
        <f>IF(COUNT(G454:H454)=0,"",SUM(G454:H454))</f>
      </c>
      <c r="J454" s="5"/>
      <c r="K454" s="4">
        <f>IF(G454="","",G454*IF(J454="",1,J454)*IF(AND(F454="Mortgage interest",C454="Residential",IFERROR(VLOOKUP(B454,Properties!$A$2:$F$21,6,FALSE),"")="No"),0,1))</f>
      </c>
      <c r="M454" s="6">
        <f>IF(B454="","",IF(ISNA(MATCH(B454,Properties!$A$2:$A$21,0)),"Property ref is not on the Properties tab",IF(AND(F454="Mortgage interest",C454="Residential",IFERROR(VLOOKUP(B454,Properties!$A$2:$F$21,6,FALSE),"")="No"),"Interest disallowed - this property has no RTB registration",IF(AND(F454="Mortgage interest",C454="Residential",IFERROR(VLOOKUP(B454,Properties!$A$2:$F$21,6,FALSE),"")=""),"Set the RTB registered column on Properties",IF(AND(F454="Pre-letting expenditure (S. 97A)",C454="Commercial"),"Pre-letting relief is residential only","")))))</f>
      </c>
    </row>
    <row r="455">
      <c r="A455" s="3"/>
      <c r="C455">
        <f>IF(B455="","",IFERROR(VLOOKUP(B455,Properties!$A$2:$D$21,4,FALSE),"not on Properties"))</f>
      </c>
      <c r="G455" s="4"/>
      <c r="H455" s="4"/>
      <c r="I455" s="4">
        <f>IF(COUNT(G455:H455)=0,"",SUM(G455:H455))</f>
      </c>
      <c r="J455" s="5"/>
      <c r="K455" s="4">
        <f>IF(G455="","",G455*IF(J455="",1,J455)*IF(AND(F455="Mortgage interest",C455="Residential",IFERROR(VLOOKUP(B455,Properties!$A$2:$F$21,6,FALSE),"")="No"),0,1))</f>
      </c>
      <c r="M455" s="6">
        <f>IF(B455="","",IF(ISNA(MATCH(B455,Properties!$A$2:$A$21,0)),"Property ref is not on the Properties tab",IF(AND(F455="Mortgage interest",C455="Residential",IFERROR(VLOOKUP(B455,Properties!$A$2:$F$21,6,FALSE),"")="No"),"Interest disallowed - this property has no RTB registration",IF(AND(F455="Mortgage interest",C455="Residential",IFERROR(VLOOKUP(B455,Properties!$A$2:$F$21,6,FALSE),"")=""),"Set the RTB registered column on Properties",IF(AND(F455="Pre-letting expenditure (S. 97A)",C455="Commercial"),"Pre-letting relief is residential only","")))))</f>
      </c>
    </row>
    <row r="456">
      <c r="A456" s="3"/>
      <c r="C456">
        <f>IF(B456="","",IFERROR(VLOOKUP(B456,Properties!$A$2:$D$21,4,FALSE),"not on Properties"))</f>
      </c>
      <c r="G456" s="4"/>
      <c r="H456" s="4"/>
      <c r="I456" s="4">
        <f>IF(COUNT(G456:H456)=0,"",SUM(G456:H456))</f>
      </c>
      <c r="J456" s="5"/>
      <c r="K456" s="4">
        <f>IF(G456="","",G456*IF(J456="",1,J456)*IF(AND(F456="Mortgage interest",C456="Residential",IFERROR(VLOOKUP(B456,Properties!$A$2:$F$21,6,FALSE),"")="No"),0,1))</f>
      </c>
      <c r="M456" s="6">
        <f>IF(B456="","",IF(ISNA(MATCH(B456,Properties!$A$2:$A$21,0)),"Property ref is not on the Properties tab",IF(AND(F456="Mortgage interest",C456="Residential",IFERROR(VLOOKUP(B456,Properties!$A$2:$F$21,6,FALSE),"")="No"),"Interest disallowed - this property has no RTB registration",IF(AND(F456="Mortgage interest",C456="Residential",IFERROR(VLOOKUP(B456,Properties!$A$2:$F$21,6,FALSE),"")=""),"Set the RTB registered column on Properties",IF(AND(F456="Pre-letting expenditure (S. 97A)",C456="Commercial"),"Pre-letting relief is residential only","")))))</f>
      </c>
    </row>
    <row r="457">
      <c r="A457" s="3"/>
      <c r="C457">
        <f>IF(B457="","",IFERROR(VLOOKUP(B457,Properties!$A$2:$D$21,4,FALSE),"not on Properties"))</f>
      </c>
      <c r="G457" s="4"/>
      <c r="H457" s="4"/>
      <c r="I457" s="4">
        <f>IF(COUNT(G457:H457)=0,"",SUM(G457:H457))</f>
      </c>
      <c r="J457" s="5"/>
      <c r="K457" s="4">
        <f>IF(G457="","",G457*IF(J457="",1,J457)*IF(AND(F457="Mortgage interest",C457="Residential",IFERROR(VLOOKUP(B457,Properties!$A$2:$F$21,6,FALSE),"")="No"),0,1))</f>
      </c>
      <c r="M457" s="6">
        <f>IF(B457="","",IF(ISNA(MATCH(B457,Properties!$A$2:$A$21,0)),"Property ref is not on the Properties tab",IF(AND(F457="Mortgage interest",C457="Residential",IFERROR(VLOOKUP(B457,Properties!$A$2:$F$21,6,FALSE),"")="No"),"Interest disallowed - this property has no RTB registration",IF(AND(F457="Mortgage interest",C457="Residential",IFERROR(VLOOKUP(B457,Properties!$A$2:$F$21,6,FALSE),"")=""),"Set the RTB registered column on Properties",IF(AND(F457="Pre-letting expenditure (S. 97A)",C457="Commercial"),"Pre-letting relief is residential only","")))))</f>
      </c>
    </row>
    <row r="458">
      <c r="A458" s="3"/>
      <c r="C458">
        <f>IF(B458="","",IFERROR(VLOOKUP(B458,Properties!$A$2:$D$21,4,FALSE),"not on Properties"))</f>
      </c>
      <c r="G458" s="4"/>
      <c r="H458" s="4"/>
      <c r="I458" s="4">
        <f>IF(COUNT(G458:H458)=0,"",SUM(G458:H458))</f>
      </c>
      <c r="J458" s="5"/>
      <c r="K458" s="4">
        <f>IF(G458="","",G458*IF(J458="",1,J458)*IF(AND(F458="Mortgage interest",C458="Residential",IFERROR(VLOOKUP(B458,Properties!$A$2:$F$21,6,FALSE),"")="No"),0,1))</f>
      </c>
      <c r="M458" s="6">
        <f>IF(B458="","",IF(ISNA(MATCH(B458,Properties!$A$2:$A$21,0)),"Property ref is not on the Properties tab",IF(AND(F458="Mortgage interest",C458="Residential",IFERROR(VLOOKUP(B458,Properties!$A$2:$F$21,6,FALSE),"")="No"),"Interest disallowed - this property has no RTB registration",IF(AND(F458="Mortgage interest",C458="Residential",IFERROR(VLOOKUP(B458,Properties!$A$2:$F$21,6,FALSE),"")=""),"Set the RTB registered column on Properties",IF(AND(F458="Pre-letting expenditure (S. 97A)",C458="Commercial"),"Pre-letting relief is residential only","")))))</f>
      </c>
    </row>
    <row r="459">
      <c r="A459" s="3"/>
      <c r="C459">
        <f>IF(B459="","",IFERROR(VLOOKUP(B459,Properties!$A$2:$D$21,4,FALSE),"not on Properties"))</f>
      </c>
      <c r="G459" s="4"/>
      <c r="H459" s="4"/>
      <c r="I459" s="4">
        <f>IF(COUNT(G459:H459)=0,"",SUM(G459:H459))</f>
      </c>
      <c r="J459" s="5"/>
      <c r="K459" s="4">
        <f>IF(G459="","",G459*IF(J459="",1,J459)*IF(AND(F459="Mortgage interest",C459="Residential",IFERROR(VLOOKUP(B459,Properties!$A$2:$F$21,6,FALSE),"")="No"),0,1))</f>
      </c>
      <c r="M459" s="6">
        <f>IF(B459="","",IF(ISNA(MATCH(B459,Properties!$A$2:$A$21,0)),"Property ref is not on the Properties tab",IF(AND(F459="Mortgage interest",C459="Residential",IFERROR(VLOOKUP(B459,Properties!$A$2:$F$21,6,FALSE),"")="No"),"Interest disallowed - this property has no RTB registration",IF(AND(F459="Mortgage interest",C459="Residential",IFERROR(VLOOKUP(B459,Properties!$A$2:$F$21,6,FALSE),"")=""),"Set the RTB registered column on Properties",IF(AND(F459="Pre-letting expenditure (S. 97A)",C459="Commercial"),"Pre-letting relief is residential only","")))))</f>
      </c>
    </row>
    <row r="460">
      <c r="A460" s="3"/>
      <c r="C460">
        <f>IF(B460="","",IFERROR(VLOOKUP(B460,Properties!$A$2:$D$21,4,FALSE),"not on Properties"))</f>
      </c>
      <c r="G460" s="4"/>
      <c r="H460" s="4"/>
      <c r="I460" s="4">
        <f>IF(COUNT(G460:H460)=0,"",SUM(G460:H460))</f>
      </c>
      <c r="J460" s="5"/>
      <c r="K460" s="4">
        <f>IF(G460="","",G460*IF(J460="",1,J460)*IF(AND(F460="Mortgage interest",C460="Residential",IFERROR(VLOOKUP(B460,Properties!$A$2:$F$21,6,FALSE),"")="No"),0,1))</f>
      </c>
      <c r="M460" s="6">
        <f>IF(B460="","",IF(ISNA(MATCH(B460,Properties!$A$2:$A$21,0)),"Property ref is not on the Properties tab",IF(AND(F460="Mortgage interest",C460="Residential",IFERROR(VLOOKUP(B460,Properties!$A$2:$F$21,6,FALSE),"")="No"),"Interest disallowed - this property has no RTB registration",IF(AND(F460="Mortgage interest",C460="Residential",IFERROR(VLOOKUP(B460,Properties!$A$2:$F$21,6,FALSE),"")=""),"Set the RTB registered column on Properties",IF(AND(F460="Pre-letting expenditure (S. 97A)",C460="Commercial"),"Pre-letting relief is residential only","")))))</f>
      </c>
    </row>
    <row r="461">
      <c r="A461" s="3"/>
      <c r="C461">
        <f>IF(B461="","",IFERROR(VLOOKUP(B461,Properties!$A$2:$D$21,4,FALSE),"not on Properties"))</f>
      </c>
      <c r="G461" s="4"/>
      <c r="H461" s="4"/>
      <c r="I461" s="4">
        <f>IF(COUNT(G461:H461)=0,"",SUM(G461:H461))</f>
      </c>
      <c r="J461" s="5"/>
      <c r="K461" s="4">
        <f>IF(G461="","",G461*IF(J461="",1,J461)*IF(AND(F461="Mortgage interest",C461="Residential",IFERROR(VLOOKUP(B461,Properties!$A$2:$F$21,6,FALSE),"")="No"),0,1))</f>
      </c>
      <c r="M461" s="6">
        <f>IF(B461="","",IF(ISNA(MATCH(B461,Properties!$A$2:$A$21,0)),"Property ref is not on the Properties tab",IF(AND(F461="Mortgage interest",C461="Residential",IFERROR(VLOOKUP(B461,Properties!$A$2:$F$21,6,FALSE),"")="No"),"Interest disallowed - this property has no RTB registration",IF(AND(F461="Mortgage interest",C461="Residential",IFERROR(VLOOKUP(B461,Properties!$A$2:$F$21,6,FALSE),"")=""),"Set the RTB registered column on Properties",IF(AND(F461="Pre-letting expenditure (S. 97A)",C461="Commercial"),"Pre-letting relief is residential only","")))))</f>
      </c>
    </row>
    <row r="462">
      <c r="A462" s="3"/>
      <c r="C462">
        <f>IF(B462="","",IFERROR(VLOOKUP(B462,Properties!$A$2:$D$21,4,FALSE),"not on Properties"))</f>
      </c>
      <c r="G462" s="4"/>
      <c r="H462" s="4"/>
      <c r="I462" s="4">
        <f>IF(COUNT(G462:H462)=0,"",SUM(G462:H462))</f>
      </c>
      <c r="J462" s="5"/>
      <c r="K462" s="4">
        <f>IF(G462="","",G462*IF(J462="",1,J462)*IF(AND(F462="Mortgage interest",C462="Residential",IFERROR(VLOOKUP(B462,Properties!$A$2:$F$21,6,FALSE),"")="No"),0,1))</f>
      </c>
      <c r="M462" s="6">
        <f>IF(B462="","",IF(ISNA(MATCH(B462,Properties!$A$2:$A$21,0)),"Property ref is not on the Properties tab",IF(AND(F462="Mortgage interest",C462="Residential",IFERROR(VLOOKUP(B462,Properties!$A$2:$F$21,6,FALSE),"")="No"),"Interest disallowed - this property has no RTB registration",IF(AND(F462="Mortgage interest",C462="Residential",IFERROR(VLOOKUP(B462,Properties!$A$2:$F$21,6,FALSE),"")=""),"Set the RTB registered column on Properties",IF(AND(F462="Pre-letting expenditure (S. 97A)",C462="Commercial"),"Pre-letting relief is residential only","")))))</f>
      </c>
    </row>
    <row r="463">
      <c r="A463" s="3"/>
      <c r="C463">
        <f>IF(B463="","",IFERROR(VLOOKUP(B463,Properties!$A$2:$D$21,4,FALSE),"not on Properties"))</f>
      </c>
      <c r="G463" s="4"/>
      <c r="H463" s="4"/>
      <c r="I463" s="4">
        <f>IF(COUNT(G463:H463)=0,"",SUM(G463:H463))</f>
      </c>
      <c r="J463" s="5"/>
      <c r="K463" s="4">
        <f>IF(G463="","",G463*IF(J463="",1,J463)*IF(AND(F463="Mortgage interest",C463="Residential",IFERROR(VLOOKUP(B463,Properties!$A$2:$F$21,6,FALSE),"")="No"),0,1))</f>
      </c>
      <c r="M463" s="6">
        <f>IF(B463="","",IF(ISNA(MATCH(B463,Properties!$A$2:$A$21,0)),"Property ref is not on the Properties tab",IF(AND(F463="Mortgage interest",C463="Residential",IFERROR(VLOOKUP(B463,Properties!$A$2:$F$21,6,FALSE),"")="No"),"Interest disallowed - this property has no RTB registration",IF(AND(F463="Mortgage interest",C463="Residential",IFERROR(VLOOKUP(B463,Properties!$A$2:$F$21,6,FALSE),"")=""),"Set the RTB registered column on Properties",IF(AND(F463="Pre-letting expenditure (S. 97A)",C463="Commercial"),"Pre-letting relief is residential only","")))))</f>
      </c>
    </row>
    <row r="464">
      <c r="A464" s="3"/>
      <c r="C464">
        <f>IF(B464="","",IFERROR(VLOOKUP(B464,Properties!$A$2:$D$21,4,FALSE),"not on Properties"))</f>
      </c>
      <c r="G464" s="4"/>
      <c r="H464" s="4"/>
      <c r="I464" s="4">
        <f>IF(COUNT(G464:H464)=0,"",SUM(G464:H464))</f>
      </c>
      <c r="J464" s="5"/>
      <c r="K464" s="4">
        <f>IF(G464="","",G464*IF(J464="",1,J464)*IF(AND(F464="Mortgage interest",C464="Residential",IFERROR(VLOOKUP(B464,Properties!$A$2:$F$21,6,FALSE),"")="No"),0,1))</f>
      </c>
      <c r="M464" s="6">
        <f>IF(B464="","",IF(ISNA(MATCH(B464,Properties!$A$2:$A$21,0)),"Property ref is not on the Properties tab",IF(AND(F464="Mortgage interest",C464="Residential",IFERROR(VLOOKUP(B464,Properties!$A$2:$F$21,6,FALSE),"")="No"),"Interest disallowed - this property has no RTB registration",IF(AND(F464="Mortgage interest",C464="Residential",IFERROR(VLOOKUP(B464,Properties!$A$2:$F$21,6,FALSE),"")=""),"Set the RTB registered column on Properties",IF(AND(F464="Pre-letting expenditure (S. 97A)",C464="Commercial"),"Pre-letting relief is residential only","")))))</f>
      </c>
    </row>
    <row r="465">
      <c r="A465" s="3"/>
      <c r="C465">
        <f>IF(B465="","",IFERROR(VLOOKUP(B465,Properties!$A$2:$D$21,4,FALSE),"not on Properties"))</f>
      </c>
      <c r="G465" s="4"/>
      <c r="H465" s="4"/>
      <c r="I465" s="4">
        <f>IF(COUNT(G465:H465)=0,"",SUM(G465:H465))</f>
      </c>
      <c r="J465" s="5"/>
      <c r="K465" s="4">
        <f>IF(G465="","",G465*IF(J465="",1,J465)*IF(AND(F465="Mortgage interest",C465="Residential",IFERROR(VLOOKUP(B465,Properties!$A$2:$F$21,6,FALSE),"")="No"),0,1))</f>
      </c>
      <c r="M465" s="6">
        <f>IF(B465="","",IF(ISNA(MATCH(B465,Properties!$A$2:$A$21,0)),"Property ref is not on the Properties tab",IF(AND(F465="Mortgage interest",C465="Residential",IFERROR(VLOOKUP(B465,Properties!$A$2:$F$21,6,FALSE),"")="No"),"Interest disallowed - this property has no RTB registration",IF(AND(F465="Mortgage interest",C465="Residential",IFERROR(VLOOKUP(B465,Properties!$A$2:$F$21,6,FALSE),"")=""),"Set the RTB registered column on Properties",IF(AND(F465="Pre-letting expenditure (S. 97A)",C465="Commercial"),"Pre-letting relief is residential only","")))))</f>
      </c>
    </row>
    <row r="466">
      <c r="A466" s="3"/>
      <c r="C466">
        <f>IF(B466="","",IFERROR(VLOOKUP(B466,Properties!$A$2:$D$21,4,FALSE),"not on Properties"))</f>
      </c>
      <c r="G466" s="4"/>
      <c r="H466" s="4"/>
      <c r="I466" s="4">
        <f>IF(COUNT(G466:H466)=0,"",SUM(G466:H466))</f>
      </c>
      <c r="J466" s="5"/>
      <c r="K466" s="4">
        <f>IF(G466="","",G466*IF(J466="",1,J466)*IF(AND(F466="Mortgage interest",C466="Residential",IFERROR(VLOOKUP(B466,Properties!$A$2:$F$21,6,FALSE),"")="No"),0,1))</f>
      </c>
      <c r="M466" s="6">
        <f>IF(B466="","",IF(ISNA(MATCH(B466,Properties!$A$2:$A$21,0)),"Property ref is not on the Properties tab",IF(AND(F466="Mortgage interest",C466="Residential",IFERROR(VLOOKUP(B466,Properties!$A$2:$F$21,6,FALSE),"")="No"),"Interest disallowed - this property has no RTB registration",IF(AND(F466="Mortgage interest",C466="Residential",IFERROR(VLOOKUP(B466,Properties!$A$2:$F$21,6,FALSE),"")=""),"Set the RTB registered column on Properties",IF(AND(F466="Pre-letting expenditure (S. 97A)",C466="Commercial"),"Pre-letting relief is residential only","")))))</f>
      </c>
    </row>
    <row r="467">
      <c r="A467" s="3"/>
      <c r="C467">
        <f>IF(B467="","",IFERROR(VLOOKUP(B467,Properties!$A$2:$D$21,4,FALSE),"not on Properties"))</f>
      </c>
      <c r="G467" s="4"/>
      <c r="H467" s="4"/>
      <c r="I467" s="4">
        <f>IF(COUNT(G467:H467)=0,"",SUM(G467:H467))</f>
      </c>
      <c r="J467" s="5"/>
      <c r="K467" s="4">
        <f>IF(G467="","",G467*IF(J467="",1,J467)*IF(AND(F467="Mortgage interest",C467="Residential",IFERROR(VLOOKUP(B467,Properties!$A$2:$F$21,6,FALSE),"")="No"),0,1))</f>
      </c>
      <c r="M467" s="6">
        <f>IF(B467="","",IF(ISNA(MATCH(B467,Properties!$A$2:$A$21,0)),"Property ref is not on the Properties tab",IF(AND(F467="Mortgage interest",C467="Residential",IFERROR(VLOOKUP(B467,Properties!$A$2:$F$21,6,FALSE),"")="No"),"Interest disallowed - this property has no RTB registration",IF(AND(F467="Mortgage interest",C467="Residential",IFERROR(VLOOKUP(B467,Properties!$A$2:$F$21,6,FALSE),"")=""),"Set the RTB registered column on Properties",IF(AND(F467="Pre-letting expenditure (S. 97A)",C467="Commercial"),"Pre-letting relief is residential only","")))))</f>
      </c>
    </row>
    <row r="468">
      <c r="A468" s="3"/>
      <c r="C468">
        <f>IF(B468="","",IFERROR(VLOOKUP(B468,Properties!$A$2:$D$21,4,FALSE),"not on Properties"))</f>
      </c>
      <c r="G468" s="4"/>
      <c r="H468" s="4"/>
      <c r="I468" s="4">
        <f>IF(COUNT(G468:H468)=0,"",SUM(G468:H468))</f>
      </c>
      <c r="J468" s="5"/>
      <c r="K468" s="4">
        <f>IF(G468="","",G468*IF(J468="",1,J468)*IF(AND(F468="Mortgage interest",C468="Residential",IFERROR(VLOOKUP(B468,Properties!$A$2:$F$21,6,FALSE),"")="No"),0,1))</f>
      </c>
      <c r="M468" s="6">
        <f>IF(B468="","",IF(ISNA(MATCH(B468,Properties!$A$2:$A$21,0)),"Property ref is not on the Properties tab",IF(AND(F468="Mortgage interest",C468="Residential",IFERROR(VLOOKUP(B468,Properties!$A$2:$F$21,6,FALSE),"")="No"),"Interest disallowed - this property has no RTB registration",IF(AND(F468="Mortgage interest",C468="Residential",IFERROR(VLOOKUP(B468,Properties!$A$2:$F$21,6,FALSE),"")=""),"Set the RTB registered column on Properties",IF(AND(F468="Pre-letting expenditure (S. 97A)",C468="Commercial"),"Pre-letting relief is residential only","")))))</f>
      </c>
    </row>
    <row r="469">
      <c r="A469" s="3"/>
      <c r="C469">
        <f>IF(B469="","",IFERROR(VLOOKUP(B469,Properties!$A$2:$D$21,4,FALSE),"not on Properties"))</f>
      </c>
      <c r="G469" s="4"/>
      <c r="H469" s="4"/>
      <c r="I469" s="4">
        <f>IF(COUNT(G469:H469)=0,"",SUM(G469:H469))</f>
      </c>
      <c r="J469" s="5"/>
      <c r="K469" s="4">
        <f>IF(G469="","",G469*IF(J469="",1,J469)*IF(AND(F469="Mortgage interest",C469="Residential",IFERROR(VLOOKUP(B469,Properties!$A$2:$F$21,6,FALSE),"")="No"),0,1))</f>
      </c>
      <c r="M469" s="6">
        <f>IF(B469="","",IF(ISNA(MATCH(B469,Properties!$A$2:$A$21,0)),"Property ref is not on the Properties tab",IF(AND(F469="Mortgage interest",C469="Residential",IFERROR(VLOOKUP(B469,Properties!$A$2:$F$21,6,FALSE),"")="No"),"Interest disallowed - this property has no RTB registration",IF(AND(F469="Mortgage interest",C469="Residential",IFERROR(VLOOKUP(B469,Properties!$A$2:$F$21,6,FALSE),"")=""),"Set the RTB registered column on Properties",IF(AND(F469="Pre-letting expenditure (S. 97A)",C469="Commercial"),"Pre-letting relief is residential only","")))))</f>
      </c>
    </row>
    <row r="470">
      <c r="A470" s="3"/>
      <c r="C470">
        <f>IF(B470="","",IFERROR(VLOOKUP(B470,Properties!$A$2:$D$21,4,FALSE),"not on Properties"))</f>
      </c>
      <c r="G470" s="4"/>
      <c r="H470" s="4"/>
      <c r="I470" s="4">
        <f>IF(COUNT(G470:H470)=0,"",SUM(G470:H470))</f>
      </c>
      <c r="J470" s="5"/>
      <c r="K470" s="4">
        <f>IF(G470="","",G470*IF(J470="",1,J470)*IF(AND(F470="Mortgage interest",C470="Residential",IFERROR(VLOOKUP(B470,Properties!$A$2:$F$21,6,FALSE),"")="No"),0,1))</f>
      </c>
      <c r="M470" s="6">
        <f>IF(B470="","",IF(ISNA(MATCH(B470,Properties!$A$2:$A$21,0)),"Property ref is not on the Properties tab",IF(AND(F470="Mortgage interest",C470="Residential",IFERROR(VLOOKUP(B470,Properties!$A$2:$F$21,6,FALSE),"")="No"),"Interest disallowed - this property has no RTB registration",IF(AND(F470="Mortgage interest",C470="Residential",IFERROR(VLOOKUP(B470,Properties!$A$2:$F$21,6,FALSE),"")=""),"Set the RTB registered column on Properties",IF(AND(F470="Pre-letting expenditure (S. 97A)",C470="Commercial"),"Pre-letting relief is residential only","")))))</f>
      </c>
    </row>
    <row r="471">
      <c r="A471" s="3"/>
      <c r="C471">
        <f>IF(B471="","",IFERROR(VLOOKUP(B471,Properties!$A$2:$D$21,4,FALSE),"not on Properties"))</f>
      </c>
      <c r="G471" s="4"/>
      <c r="H471" s="4"/>
      <c r="I471" s="4">
        <f>IF(COUNT(G471:H471)=0,"",SUM(G471:H471))</f>
      </c>
      <c r="J471" s="5"/>
      <c r="K471" s="4">
        <f>IF(G471="","",G471*IF(J471="",1,J471)*IF(AND(F471="Mortgage interest",C471="Residential",IFERROR(VLOOKUP(B471,Properties!$A$2:$F$21,6,FALSE),"")="No"),0,1))</f>
      </c>
      <c r="M471" s="6">
        <f>IF(B471="","",IF(ISNA(MATCH(B471,Properties!$A$2:$A$21,0)),"Property ref is not on the Properties tab",IF(AND(F471="Mortgage interest",C471="Residential",IFERROR(VLOOKUP(B471,Properties!$A$2:$F$21,6,FALSE),"")="No"),"Interest disallowed - this property has no RTB registration",IF(AND(F471="Mortgage interest",C471="Residential",IFERROR(VLOOKUP(B471,Properties!$A$2:$F$21,6,FALSE),"")=""),"Set the RTB registered column on Properties",IF(AND(F471="Pre-letting expenditure (S. 97A)",C471="Commercial"),"Pre-letting relief is residential only","")))))</f>
      </c>
    </row>
    <row r="472">
      <c r="A472" s="3"/>
      <c r="C472">
        <f>IF(B472="","",IFERROR(VLOOKUP(B472,Properties!$A$2:$D$21,4,FALSE),"not on Properties"))</f>
      </c>
      <c r="G472" s="4"/>
      <c r="H472" s="4"/>
      <c r="I472" s="4">
        <f>IF(COUNT(G472:H472)=0,"",SUM(G472:H472))</f>
      </c>
      <c r="J472" s="5"/>
      <c r="K472" s="4">
        <f>IF(G472="","",G472*IF(J472="",1,J472)*IF(AND(F472="Mortgage interest",C472="Residential",IFERROR(VLOOKUP(B472,Properties!$A$2:$F$21,6,FALSE),"")="No"),0,1))</f>
      </c>
      <c r="M472" s="6">
        <f>IF(B472="","",IF(ISNA(MATCH(B472,Properties!$A$2:$A$21,0)),"Property ref is not on the Properties tab",IF(AND(F472="Mortgage interest",C472="Residential",IFERROR(VLOOKUP(B472,Properties!$A$2:$F$21,6,FALSE),"")="No"),"Interest disallowed - this property has no RTB registration",IF(AND(F472="Mortgage interest",C472="Residential",IFERROR(VLOOKUP(B472,Properties!$A$2:$F$21,6,FALSE),"")=""),"Set the RTB registered column on Properties",IF(AND(F472="Pre-letting expenditure (S. 97A)",C472="Commercial"),"Pre-letting relief is residential only","")))))</f>
      </c>
    </row>
    <row r="473">
      <c r="A473" s="3"/>
      <c r="C473">
        <f>IF(B473="","",IFERROR(VLOOKUP(B473,Properties!$A$2:$D$21,4,FALSE),"not on Properties"))</f>
      </c>
      <c r="G473" s="4"/>
      <c r="H473" s="4"/>
      <c r="I473" s="4">
        <f>IF(COUNT(G473:H473)=0,"",SUM(G473:H473))</f>
      </c>
      <c r="J473" s="5"/>
      <c r="K473" s="4">
        <f>IF(G473="","",G473*IF(J473="",1,J473)*IF(AND(F473="Mortgage interest",C473="Residential",IFERROR(VLOOKUP(B473,Properties!$A$2:$F$21,6,FALSE),"")="No"),0,1))</f>
      </c>
      <c r="M473" s="6">
        <f>IF(B473="","",IF(ISNA(MATCH(B473,Properties!$A$2:$A$21,0)),"Property ref is not on the Properties tab",IF(AND(F473="Mortgage interest",C473="Residential",IFERROR(VLOOKUP(B473,Properties!$A$2:$F$21,6,FALSE),"")="No"),"Interest disallowed - this property has no RTB registration",IF(AND(F473="Mortgage interest",C473="Residential",IFERROR(VLOOKUP(B473,Properties!$A$2:$F$21,6,FALSE),"")=""),"Set the RTB registered column on Properties",IF(AND(F473="Pre-letting expenditure (S. 97A)",C473="Commercial"),"Pre-letting relief is residential only","")))))</f>
      </c>
    </row>
    <row r="474">
      <c r="A474" s="3"/>
      <c r="C474">
        <f>IF(B474="","",IFERROR(VLOOKUP(B474,Properties!$A$2:$D$21,4,FALSE),"not on Properties"))</f>
      </c>
      <c r="G474" s="4"/>
      <c r="H474" s="4"/>
      <c r="I474" s="4">
        <f>IF(COUNT(G474:H474)=0,"",SUM(G474:H474))</f>
      </c>
      <c r="J474" s="5"/>
      <c r="K474" s="4">
        <f>IF(G474="","",G474*IF(J474="",1,J474)*IF(AND(F474="Mortgage interest",C474="Residential",IFERROR(VLOOKUP(B474,Properties!$A$2:$F$21,6,FALSE),"")="No"),0,1))</f>
      </c>
      <c r="M474" s="6">
        <f>IF(B474="","",IF(ISNA(MATCH(B474,Properties!$A$2:$A$21,0)),"Property ref is not on the Properties tab",IF(AND(F474="Mortgage interest",C474="Residential",IFERROR(VLOOKUP(B474,Properties!$A$2:$F$21,6,FALSE),"")="No"),"Interest disallowed - this property has no RTB registration",IF(AND(F474="Mortgage interest",C474="Residential",IFERROR(VLOOKUP(B474,Properties!$A$2:$F$21,6,FALSE),"")=""),"Set the RTB registered column on Properties",IF(AND(F474="Pre-letting expenditure (S. 97A)",C474="Commercial"),"Pre-letting relief is residential only","")))))</f>
      </c>
    </row>
    <row r="475">
      <c r="A475" s="3"/>
      <c r="C475">
        <f>IF(B475="","",IFERROR(VLOOKUP(B475,Properties!$A$2:$D$21,4,FALSE),"not on Properties"))</f>
      </c>
      <c r="G475" s="4"/>
      <c r="H475" s="4"/>
      <c r="I475" s="4">
        <f>IF(COUNT(G475:H475)=0,"",SUM(G475:H475))</f>
      </c>
      <c r="J475" s="5"/>
      <c r="K475" s="4">
        <f>IF(G475="","",G475*IF(J475="",1,J475)*IF(AND(F475="Mortgage interest",C475="Residential",IFERROR(VLOOKUP(B475,Properties!$A$2:$F$21,6,FALSE),"")="No"),0,1))</f>
      </c>
      <c r="M475" s="6">
        <f>IF(B475="","",IF(ISNA(MATCH(B475,Properties!$A$2:$A$21,0)),"Property ref is not on the Properties tab",IF(AND(F475="Mortgage interest",C475="Residential",IFERROR(VLOOKUP(B475,Properties!$A$2:$F$21,6,FALSE),"")="No"),"Interest disallowed - this property has no RTB registration",IF(AND(F475="Mortgage interest",C475="Residential",IFERROR(VLOOKUP(B475,Properties!$A$2:$F$21,6,FALSE),"")=""),"Set the RTB registered column on Properties",IF(AND(F475="Pre-letting expenditure (S. 97A)",C475="Commercial"),"Pre-letting relief is residential only","")))))</f>
      </c>
    </row>
    <row r="476">
      <c r="A476" s="3"/>
      <c r="C476">
        <f>IF(B476="","",IFERROR(VLOOKUP(B476,Properties!$A$2:$D$21,4,FALSE),"not on Properties"))</f>
      </c>
      <c r="G476" s="4"/>
      <c r="H476" s="4"/>
      <c r="I476" s="4">
        <f>IF(COUNT(G476:H476)=0,"",SUM(G476:H476))</f>
      </c>
      <c r="J476" s="5"/>
      <c r="K476" s="4">
        <f>IF(G476="","",G476*IF(J476="",1,J476)*IF(AND(F476="Mortgage interest",C476="Residential",IFERROR(VLOOKUP(B476,Properties!$A$2:$F$21,6,FALSE),"")="No"),0,1))</f>
      </c>
      <c r="M476" s="6">
        <f>IF(B476="","",IF(ISNA(MATCH(B476,Properties!$A$2:$A$21,0)),"Property ref is not on the Properties tab",IF(AND(F476="Mortgage interest",C476="Residential",IFERROR(VLOOKUP(B476,Properties!$A$2:$F$21,6,FALSE),"")="No"),"Interest disallowed - this property has no RTB registration",IF(AND(F476="Mortgage interest",C476="Residential",IFERROR(VLOOKUP(B476,Properties!$A$2:$F$21,6,FALSE),"")=""),"Set the RTB registered column on Properties",IF(AND(F476="Pre-letting expenditure (S. 97A)",C476="Commercial"),"Pre-letting relief is residential only","")))))</f>
      </c>
    </row>
    <row r="477">
      <c r="A477" s="3"/>
      <c r="C477">
        <f>IF(B477="","",IFERROR(VLOOKUP(B477,Properties!$A$2:$D$21,4,FALSE),"not on Properties"))</f>
      </c>
      <c r="G477" s="4"/>
      <c r="H477" s="4"/>
      <c r="I477" s="4">
        <f>IF(COUNT(G477:H477)=0,"",SUM(G477:H477))</f>
      </c>
      <c r="J477" s="5"/>
      <c r="K477" s="4">
        <f>IF(G477="","",G477*IF(J477="",1,J477)*IF(AND(F477="Mortgage interest",C477="Residential",IFERROR(VLOOKUP(B477,Properties!$A$2:$F$21,6,FALSE),"")="No"),0,1))</f>
      </c>
      <c r="M477" s="6">
        <f>IF(B477="","",IF(ISNA(MATCH(B477,Properties!$A$2:$A$21,0)),"Property ref is not on the Properties tab",IF(AND(F477="Mortgage interest",C477="Residential",IFERROR(VLOOKUP(B477,Properties!$A$2:$F$21,6,FALSE),"")="No"),"Interest disallowed - this property has no RTB registration",IF(AND(F477="Mortgage interest",C477="Residential",IFERROR(VLOOKUP(B477,Properties!$A$2:$F$21,6,FALSE),"")=""),"Set the RTB registered column on Properties",IF(AND(F477="Pre-letting expenditure (S. 97A)",C477="Commercial"),"Pre-letting relief is residential only","")))))</f>
      </c>
    </row>
    <row r="478">
      <c r="A478" s="3"/>
      <c r="C478">
        <f>IF(B478="","",IFERROR(VLOOKUP(B478,Properties!$A$2:$D$21,4,FALSE),"not on Properties"))</f>
      </c>
      <c r="G478" s="4"/>
      <c r="H478" s="4"/>
      <c r="I478" s="4">
        <f>IF(COUNT(G478:H478)=0,"",SUM(G478:H478))</f>
      </c>
      <c r="J478" s="5"/>
      <c r="K478" s="4">
        <f>IF(G478="","",G478*IF(J478="",1,J478)*IF(AND(F478="Mortgage interest",C478="Residential",IFERROR(VLOOKUP(B478,Properties!$A$2:$F$21,6,FALSE),"")="No"),0,1))</f>
      </c>
      <c r="M478" s="6">
        <f>IF(B478="","",IF(ISNA(MATCH(B478,Properties!$A$2:$A$21,0)),"Property ref is not on the Properties tab",IF(AND(F478="Mortgage interest",C478="Residential",IFERROR(VLOOKUP(B478,Properties!$A$2:$F$21,6,FALSE),"")="No"),"Interest disallowed - this property has no RTB registration",IF(AND(F478="Mortgage interest",C478="Residential",IFERROR(VLOOKUP(B478,Properties!$A$2:$F$21,6,FALSE),"")=""),"Set the RTB registered column on Properties",IF(AND(F478="Pre-letting expenditure (S. 97A)",C478="Commercial"),"Pre-letting relief is residential only","")))))</f>
      </c>
    </row>
    <row r="479">
      <c r="A479" s="3"/>
      <c r="C479">
        <f>IF(B479="","",IFERROR(VLOOKUP(B479,Properties!$A$2:$D$21,4,FALSE),"not on Properties"))</f>
      </c>
      <c r="G479" s="4"/>
      <c r="H479" s="4"/>
      <c r="I479" s="4">
        <f>IF(COUNT(G479:H479)=0,"",SUM(G479:H479))</f>
      </c>
      <c r="J479" s="5"/>
      <c r="K479" s="4">
        <f>IF(G479="","",G479*IF(J479="",1,J479)*IF(AND(F479="Mortgage interest",C479="Residential",IFERROR(VLOOKUP(B479,Properties!$A$2:$F$21,6,FALSE),"")="No"),0,1))</f>
      </c>
      <c r="M479" s="6">
        <f>IF(B479="","",IF(ISNA(MATCH(B479,Properties!$A$2:$A$21,0)),"Property ref is not on the Properties tab",IF(AND(F479="Mortgage interest",C479="Residential",IFERROR(VLOOKUP(B479,Properties!$A$2:$F$21,6,FALSE),"")="No"),"Interest disallowed - this property has no RTB registration",IF(AND(F479="Mortgage interest",C479="Residential",IFERROR(VLOOKUP(B479,Properties!$A$2:$F$21,6,FALSE),"")=""),"Set the RTB registered column on Properties",IF(AND(F479="Pre-letting expenditure (S. 97A)",C479="Commercial"),"Pre-letting relief is residential only","")))))</f>
      </c>
    </row>
    <row r="480">
      <c r="A480" s="3"/>
      <c r="C480">
        <f>IF(B480="","",IFERROR(VLOOKUP(B480,Properties!$A$2:$D$21,4,FALSE),"not on Properties"))</f>
      </c>
      <c r="G480" s="4"/>
      <c r="H480" s="4"/>
      <c r="I480" s="4">
        <f>IF(COUNT(G480:H480)=0,"",SUM(G480:H480))</f>
      </c>
      <c r="J480" s="5"/>
      <c r="K480" s="4">
        <f>IF(G480="","",G480*IF(J480="",1,J480)*IF(AND(F480="Mortgage interest",C480="Residential",IFERROR(VLOOKUP(B480,Properties!$A$2:$F$21,6,FALSE),"")="No"),0,1))</f>
      </c>
      <c r="M480" s="6">
        <f>IF(B480="","",IF(ISNA(MATCH(B480,Properties!$A$2:$A$21,0)),"Property ref is not on the Properties tab",IF(AND(F480="Mortgage interest",C480="Residential",IFERROR(VLOOKUP(B480,Properties!$A$2:$F$21,6,FALSE),"")="No"),"Interest disallowed - this property has no RTB registration",IF(AND(F480="Mortgage interest",C480="Residential",IFERROR(VLOOKUP(B480,Properties!$A$2:$F$21,6,FALSE),"")=""),"Set the RTB registered column on Properties",IF(AND(F480="Pre-letting expenditure (S. 97A)",C480="Commercial"),"Pre-letting relief is residential only","")))))</f>
      </c>
    </row>
    <row r="481">
      <c r="A481" s="3"/>
      <c r="C481">
        <f>IF(B481="","",IFERROR(VLOOKUP(B481,Properties!$A$2:$D$21,4,FALSE),"not on Properties"))</f>
      </c>
      <c r="G481" s="4"/>
      <c r="H481" s="4"/>
      <c r="I481" s="4">
        <f>IF(COUNT(G481:H481)=0,"",SUM(G481:H481))</f>
      </c>
      <c r="J481" s="5"/>
      <c r="K481" s="4">
        <f>IF(G481="","",G481*IF(J481="",1,J481)*IF(AND(F481="Mortgage interest",C481="Residential",IFERROR(VLOOKUP(B481,Properties!$A$2:$F$21,6,FALSE),"")="No"),0,1))</f>
      </c>
      <c r="M481" s="6">
        <f>IF(B481="","",IF(ISNA(MATCH(B481,Properties!$A$2:$A$21,0)),"Property ref is not on the Properties tab",IF(AND(F481="Mortgage interest",C481="Residential",IFERROR(VLOOKUP(B481,Properties!$A$2:$F$21,6,FALSE),"")="No"),"Interest disallowed - this property has no RTB registration",IF(AND(F481="Mortgage interest",C481="Residential",IFERROR(VLOOKUP(B481,Properties!$A$2:$F$21,6,FALSE),"")=""),"Set the RTB registered column on Properties",IF(AND(F481="Pre-letting expenditure (S. 97A)",C481="Commercial"),"Pre-letting relief is residential only","")))))</f>
      </c>
    </row>
    <row r="482">
      <c r="A482" s="3"/>
      <c r="C482">
        <f>IF(B482="","",IFERROR(VLOOKUP(B482,Properties!$A$2:$D$21,4,FALSE),"not on Properties"))</f>
      </c>
      <c r="G482" s="4"/>
      <c r="H482" s="4"/>
      <c r="I482" s="4">
        <f>IF(COUNT(G482:H482)=0,"",SUM(G482:H482))</f>
      </c>
      <c r="J482" s="5"/>
      <c r="K482" s="4">
        <f>IF(G482="","",G482*IF(J482="",1,J482)*IF(AND(F482="Mortgage interest",C482="Residential",IFERROR(VLOOKUP(B482,Properties!$A$2:$F$21,6,FALSE),"")="No"),0,1))</f>
      </c>
      <c r="M482" s="6">
        <f>IF(B482="","",IF(ISNA(MATCH(B482,Properties!$A$2:$A$21,0)),"Property ref is not on the Properties tab",IF(AND(F482="Mortgage interest",C482="Residential",IFERROR(VLOOKUP(B482,Properties!$A$2:$F$21,6,FALSE),"")="No"),"Interest disallowed - this property has no RTB registration",IF(AND(F482="Mortgage interest",C482="Residential",IFERROR(VLOOKUP(B482,Properties!$A$2:$F$21,6,FALSE),"")=""),"Set the RTB registered column on Properties",IF(AND(F482="Pre-letting expenditure (S. 97A)",C482="Commercial"),"Pre-letting relief is residential only","")))))</f>
      </c>
    </row>
    <row r="483">
      <c r="A483" s="3"/>
      <c r="C483">
        <f>IF(B483="","",IFERROR(VLOOKUP(B483,Properties!$A$2:$D$21,4,FALSE),"not on Properties"))</f>
      </c>
      <c r="G483" s="4"/>
      <c r="H483" s="4"/>
      <c r="I483" s="4">
        <f>IF(COUNT(G483:H483)=0,"",SUM(G483:H483))</f>
      </c>
      <c r="J483" s="5"/>
      <c r="K483" s="4">
        <f>IF(G483="","",G483*IF(J483="",1,J483)*IF(AND(F483="Mortgage interest",C483="Residential",IFERROR(VLOOKUP(B483,Properties!$A$2:$F$21,6,FALSE),"")="No"),0,1))</f>
      </c>
      <c r="M483" s="6">
        <f>IF(B483="","",IF(ISNA(MATCH(B483,Properties!$A$2:$A$21,0)),"Property ref is not on the Properties tab",IF(AND(F483="Mortgage interest",C483="Residential",IFERROR(VLOOKUP(B483,Properties!$A$2:$F$21,6,FALSE),"")="No"),"Interest disallowed - this property has no RTB registration",IF(AND(F483="Mortgage interest",C483="Residential",IFERROR(VLOOKUP(B483,Properties!$A$2:$F$21,6,FALSE),"")=""),"Set the RTB registered column on Properties",IF(AND(F483="Pre-letting expenditure (S. 97A)",C483="Commercial"),"Pre-letting relief is residential only","")))))</f>
      </c>
    </row>
    <row r="484">
      <c r="A484" s="3"/>
      <c r="C484">
        <f>IF(B484="","",IFERROR(VLOOKUP(B484,Properties!$A$2:$D$21,4,FALSE),"not on Properties"))</f>
      </c>
      <c r="G484" s="4"/>
      <c r="H484" s="4"/>
      <c r="I484" s="4">
        <f>IF(COUNT(G484:H484)=0,"",SUM(G484:H484))</f>
      </c>
      <c r="J484" s="5"/>
      <c r="K484" s="4">
        <f>IF(G484="","",G484*IF(J484="",1,J484)*IF(AND(F484="Mortgage interest",C484="Residential",IFERROR(VLOOKUP(B484,Properties!$A$2:$F$21,6,FALSE),"")="No"),0,1))</f>
      </c>
      <c r="M484" s="6">
        <f>IF(B484="","",IF(ISNA(MATCH(B484,Properties!$A$2:$A$21,0)),"Property ref is not on the Properties tab",IF(AND(F484="Mortgage interest",C484="Residential",IFERROR(VLOOKUP(B484,Properties!$A$2:$F$21,6,FALSE),"")="No"),"Interest disallowed - this property has no RTB registration",IF(AND(F484="Mortgage interest",C484="Residential",IFERROR(VLOOKUP(B484,Properties!$A$2:$F$21,6,FALSE),"")=""),"Set the RTB registered column on Properties",IF(AND(F484="Pre-letting expenditure (S. 97A)",C484="Commercial"),"Pre-letting relief is residential only","")))))</f>
      </c>
    </row>
    <row r="485">
      <c r="A485" s="3"/>
      <c r="C485">
        <f>IF(B485="","",IFERROR(VLOOKUP(B485,Properties!$A$2:$D$21,4,FALSE),"not on Properties"))</f>
      </c>
      <c r="G485" s="4"/>
      <c r="H485" s="4"/>
      <c r="I485" s="4">
        <f>IF(COUNT(G485:H485)=0,"",SUM(G485:H485))</f>
      </c>
      <c r="J485" s="5"/>
      <c r="K485" s="4">
        <f>IF(G485="","",G485*IF(J485="",1,J485)*IF(AND(F485="Mortgage interest",C485="Residential",IFERROR(VLOOKUP(B485,Properties!$A$2:$F$21,6,FALSE),"")="No"),0,1))</f>
      </c>
      <c r="M485" s="6">
        <f>IF(B485="","",IF(ISNA(MATCH(B485,Properties!$A$2:$A$21,0)),"Property ref is not on the Properties tab",IF(AND(F485="Mortgage interest",C485="Residential",IFERROR(VLOOKUP(B485,Properties!$A$2:$F$21,6,FALSE),"")="No"),"Interest disallowed - this property has no RTB registration",IF(AND(F485="Mortgage interest",C485="Residential",IFERROR(VLOOKUP(B485,Properties!$A$2:$F$21,6,FALSE),"")=""),"Set the RTB registered column on Properties",IF(AND(F485="Pre-letting expenditure (S. 97A)",C485="Commercial"),"Pre-letting relief is residential only","")))))</f>
      </c>
    </row>
    <row r="486">
      <c r="A486" s="3"/>
      <c r="C486">
        <f>IF(B486="","",IFERROR(VLOOKUP(B486,Properties!$A$2:$D$21,4,FALSE),"not on Properties"))</f>
      </c>
      <c r="G486" s="4"/>
      <c r="H486" s="4"/>
      <c r="I486" s="4">
        <f>IF(COUNT(G486:H486)=0,"",SUM(G486:H486))</f>
      </c>
      <c r="J486" s="5"/>
      <c r="K486" s="4">
        <f>IF(G486="","",G486*IF(J486="",1,J486)*IF(AND(F486="Mortgage interest",C486="Residential",IFERROR(VLOOKUP(B486,Properties!$A$2:$F$21,6,FALSE),"")="No"),0,1))</f>
      </c>
      <c r="M486" s="6">
        <f>IF(B486="","",IF(ISNA(MATCH(B486,Properties!$A$2:$A$21,0)),"Property ref is not on the Properties tab",IF(AND(F486="Mortgage interest",C486="Residential",IFERROR(VLOOKUP(B486,Properties!$A$2:$F$21,6,FALSE),"")="No"),"Interest disallowed - this property has no RTB registration",IF(AND(F486="Mortgage interest",C486="Residential",IFERROR(VLOOKUP(B486,Properties!$A$2:$F$21,6,FALSE),"")=""),"Set the RTB registered column on Properties",IF(AND(F486="Pre-letting expenditure (S. 97A)",C486="Commercial"),"Pre-letting relief is residential only","")))))</f>
      </c>
    </row>
    <row r="487">
      <c r="A487" s="3"/>
      <c r="C487">
        <f>IF(B487="","",IFERROR(VLOOKUP(B487,Properties!$A$2:$D$21,4,FALSE),"not on Properties"))</f>
      </c>
      <c r="G487" s="4"/>
      <c r="H487" s="4"/>
      <c r="I487" s="4">
        <f>IF(COUNT(G487:H487)=0,"",SUM(G487:H487))</f>
      </c>
      <c r="J487" s="5"/>
      <c r="K487" s="4">
        <f>IF(G487="","",G487*IF(J487="",1,J487)*IF(AND(F487="Mortgage interest",C487="Residential",IFERROR(VLOOKUP(B487,Properties!$A$2:$F$21,6,FALSE),"")="No"),0,1))</f>
      </c>
      <c r="M487" s="6">
        <f>IF(B487="","",IF(ISNA(MATCH(B487,Properties!$A$2:$A$21,0)),"Property ref is not on the Properties tab",IF(AND(F487="Mortgage interest",C487="Residential",IFERROR(VLOOKUP(B487,Properties!$A$2:$F$21,6,FALSE),"")="No"),"Interest disallowed - this property has no RTB registration",IF(AND(F487="Mortgage interest",C487="Residential",IFERROR(VLOOKUP(B487,Properties!$A$2:$F$21,6,FALSE),"")=""),"Set the RTB registered column on Properties",IF(AND(F487="Pre-letting expenditure (S. 97A)",C487="Commercial"),"Pre-letting relief is residential only","")))))</f>
      </c>
    </row>
    <row r="488">
      <c r="A488" s="3"/>
      <c r="C488">
        <f>IF(B488="","",IFERROR(VLOOKUP(B488,Properties!$A$2:$D$21,4,FALSE),"not on Properties"))</f>
      </c>
      <c r="G488" s="4"/>
      <c r="H488" s="4"/>
      <c r="I488" s="4">
        <f>IF(COUNT(G488:H488)=0,"",SUM(G488:H488))</f>
      </c>
      <c r="J488" s="5"/>
      <c r="K488" s="4">
        <f>IF(G488="","",G488*IF(J488="",1,J488)*IF(AND(F488="Mortgage interest",C488="Residential",IFERROR(VLOOKUP(B488,Properties!$A$2:$F$21,6,FALSE),"")="No"),0,1))</f>
      </c>
      <c r="M488" s="6">
        <f>IF(B488="","",IF(ISNA(MATCH(B488,Properties!$A$2:$A$21,0)),"Property ref is not on the Properties tab",IF(AND(F488="Mortgage interest",C488="Residential",IFERROR(VLOOKUP(B488,Properties!$A$2:$F$21,6,FALSE),"")="No"),"Interest disallowed - this property has no RTB registration",IF(AND(F488="Mortgage interest",C488="Residential",IFERROR(VLOOKUP(B488,Properties!$A$2:$F$21,6,FALSE),"")=""),"Set the RTB registered column on Properties",IF(AND(F488="Pre-letting expenditure (S. 97A)",C488="Commercial"),"Pre-letting relief is residential only","")))))</f>
      </c>
    </row>
    <row r="489">
      <c r="A489" s="3"/>
      <c r="C489">
        <f>IF(B489="","",IFERROR(VLOOKUP(B489,Properties!$A$2:$D$21,4,FALSE),"not on Properties"))</f>
      </c>
      <c r="G489" s="4"/>
      <c r="H489" s="4"/>
      <c r="I489" s="4">
        <f>IF(COUNT(G489:H489)=0,"",SUM(G489:H489))</f>
      </c>
      <c r="J489" s="5"/>
      <c r="K489" s="4">
        <f>IF(G489="","",G489*IF(J489="",1,J489)*IF(AND(F489="Mortgage interest",C489="Residential",IFERROR(VLOOKUP(B489,Properties!$A$2:$F$21,6,FALSE),"")="No"),0,1))</f>
      </c>
      <c r="M489" s="6">
        <f>IF(B489="","",IF(ISNA(MATCH(B489,Properties!$A$2:$A$21,0)),"Property ref is not on the Properties tab",IF(AND(F489="Mortgage interest",C489="Residential",IFERROR(VLOOKUP(B489,Properties!$A$2:$F$21,6,FALSE),"")="No"),"Interest disallowed - this property has no RTB registration",IF(AND(F489="Mortgage interest",C489="Residential",IFERROR(VLOOKUP(B489,Properties!$A$2:$F$21,6,FALSE),"")=""),"Set the RTB registered column on Properties",IF(AND(F489="Pre-letting expenditure (S. 97A)",C489="Commercial"),"Pre-letting relief is residential only","")))))</f>
      </c>
    </row>
    <row r="490">
      <c r="A490" s="3"/>
      <c r="C490">
        <f>IF(B490="","",IFERROR(VLOOKUP(B490,Properties!$A$2:$D$21,4,FALSE),"not on Properties"))</f>
      </c>
      <c r="G490" s="4"/>
      <c r="H490" s="4"/>
      <c r="I490" s="4">
        <f>IF(COUNT(G490:H490)=0,"",SUM(G490:H490))</f>
      </c>
      <c r="J490" s="5"/>
      <c r="K490" s="4">
        <f>IF(G490="","",G490*IF(J490="",1,J490)*IF(AND(F490="Mortgage interest",C490="Residential",IFERROR(VLOOKUP(B490,Properties!$A$2:$F$21,6,FALSE),"")="No"),0,1))</f>
      </c>
      <c r="M490" s="6">
        <f>IF(B490="","",IF(ISNA(MATCH(B490,Properties!$A$2:$A$21,0)),"Property ref is not on the Properties tab",IF(AND(F490="Mortgage interest",C490="Residential",IFERROR(VLOOKUP(B490,Properties!$A$2:$F$21,6,FALSE),"")="No"),"Interest disallowed - this property has no RTB registration",IF(AND(F490="Mortgage interest",C490="Residential",IFERROR(VLOOKUP(B490,Properties!$A$2:$F$21,6,FALSE),"")=""),"Set the RTB registered column on Properties",IF(AND(F490="Pre-letting expenditure (S. 97A)",C490="Commercial"),"Pre-letting relief is residential only","")))))</f>
      </c>
    </row>
    <row r="491">
      <c r="A491" s="3"/>
      <c r="C491">
        <f>IF(B491="","",IFERROR(VLOOKUP(B491,Properties!$A$2:$D$21,4,FALSE),"not on Properties"))</f>
      </c>
      <c r="G491" s="4"/>
      <c r="H491" s="4"/>
      <c r="I491" s="4">
        <f>IF(COUNT(G491:H491)=0,"",SUM(G491:H491))</f>
      </c>
      <c r="J491" s="5"/>
      <c r="K491" s="4">
        <f>IF(G491="","",G491*IF(J491="",1,J491)*IF(AND(F491="Mortgage interest",C491="Residential",IFERROR(VLOOKUP(B491,Properties!$A$2:$F$21,6,FALSE),"")="No"),0,1))</f>
      </c>
      <c r="M491" s="6">
        <f>IF(B491="","",IF(ISNA(MATCH(B491,Properties!$A$2:$A$21,0)),"Property ref is not on the Properties tab",IF(AND(F491="Mortgage interest",C491="Residential",IFERROR(VLOOKUP(B491,Properties!$A$2:$F$21,6,FALSE),"")="No"),"Interest disallowed - this property has no RTB registration",IF(AND(F491="Mortgage interest",C491="Residential",IFERROR(VLOOKUP(B491,Properties!$A$2:$F$21,6,FALSE),"")=""),"Set the RTB registered column on Properties",IF(AND(F491="Pre-letting expenditure (S. 97A)",C491="Commercial"),"Pre-letting relief is residential only","")))))</f>
      </c>
    </row>
    <row r="492">
      <c r="A492" s="3"/>
      <c r="C492">
        <f>IF(B492="","",IFERROR(VLOOKUP(B492,Properties!$A$2:$D$21,4,FALSE),"not on Properties"))</f>
      </c>
      <c r="G492" s="4"/>
      <c r="H492" s="4"/>
      <c r="I492" s="4">
        <f>IF(COUNT(G492:H492)=0,"",SUM(G492:H492))</f>
      </c>
      <c r="J492" s="5"/>
      <c r="K492" s="4">
        <f>IF(G492="","",G492*IF(J492="",1,J492)*IF(AND(F492="Mortgage interest",C492="Residential",IFERROR(VLOOKUP(B492,Properties!$A$2:$F$21,6,FALSE),"")="No"),0,1))</f>
      </c>
      <c r="M492" s="6">
        <f>IF(B492="","",IF(ISNA(MATCH(B492,Properties!$A$2:$A$21,0)),"Property ref is not on the Properties tab",IF(AND(F492="Mortgage interest",C492="Residential",IFERROR(VLOOKUP(B492,Properties!$A$2:$F$21,6,FALSE),"")="No"),"Interest disallowed - this property has no RTB registration",IF(AND(F492="Mortgage interest",C492="Residential",IFERROR(VLOOKUP(B492,Properties!$A$2:$F$21,6,FALSE),"")=""),"Set the RTB registered column on Properties",IF(AND(F492="Pre-letting expenditure (S. 97A)",C492="Commercial"),"Pre-letting relief is residential only","")))))</f>
      </c>
    </row>
    <row r="493">
      <c r="A493" s="3"/>
      <c r="C493">
        <f>IF(B493="","",IFERROR(VLOOKUP(B493,Properties!$A$2:$D$21,4,FALSE),"not on Properties"))</f>
      </c>
      <c r="G493" s="4"/>
      <c r="H493" s="4"/>
      <c r="I493" s="4">
        <f>IF(COUNT(G493:H493)=0,"",SUM(G493:H493))</f>
      </c>
      <c r="J493" s="5"/>
      <c r="K493" s="4">
        <f>IF(G493="","",G493*IF(J493="",1,J493)*IF(AND(F493="Mortgage interest",C493="Residential",IFERROR(VLOOKUP(B493,Properties!$A$2:$F$21,6,FALSE),"")="No"),0,1))</f>
      </c>
      <c r="M493" s="6">
        <f>IF(B493="","",IF(ISNA(MATCH(B493,Properties!$A$2:$A$21,0)),"Property ref is not on the Properties tab",IF(AND(F493="Mortgage interest",C493="Residential",IFERROR(VLOOKUP(B493,Properties!$A$2:$F$21,6,FALSE),"")="No"),"Interest disallowed - this property has no RTB registration",IF(AND(F493="Mortgage interest",C493="Residential",IFERROR(VLOOKUP(B493,Properties!$A$2:$F$21,6,FALSE),"")=""),"Set the RTB registered column on Properties",IF(AND(F493="Pre-letting expenditure (S. 97A)",C493="Commercial"),"Pre-letting relief is residential only","")))))</f>
      </c>
    </row>
    <row r="494">
      <c r="A494" s="3"/>
      <c r="C494">
        <f>IF(B494="","",IFERROR(VLOOKUP(B494,Properties!$A$2:$D$21,4,FALSE),"not on Properties"))</f>
      </c>
      <c r="G494" s="4"/>
      <c r="H494" s="4"/>
      <c r="I494" s="4">
        <f>IF(COUNT(G494:H494)=0,"",SUM(G494:H494))</f>
      </c>
      <c r="J494" s="5"/>
      <c r="K494" s="4">
        <f>IF(G494="","",G494*IF(J494="",1,J494)*IF(AND(F494="Mortgage interest",C494="Residential",IFERROR(VLOOKUP(B494,Properties!$A$2:$F$21,6,FALSE),"")="No"),0,1))</f>
      </c>
      <c r="M494" s="6">
        <f>IF(B494="","",IF(ISNA(MATCH(B494,Properties!$A$2:$A$21,0)),"Property ref is not on the Properties tab",IF(AND(F494="Mortgage interest",C494="Residential",IFERROR(VLOOKUP(B494,Properties!$A$2:$F$21,6,FALSE),"")="No"),"Interest disallowed - this property has no RTB registration",IF(AND(F494="Mortgage interest",C494="Residential",IFERROR(VLOOKUP(B494,Properties!$A$2:$F$21,6,FALSE),"")=""),"Set the RTB registered column on Properties",IF(AND(F494="Pre-letting expenditure (S. 97A)",C494="Commercial"),"Pre-letting relief is residential only","")))))</f>
      </c>
    </row>
    <row r="495">
      <c r="A495" s="3"/>
      <c r="C495">
        <f>IF(B495="","",IFERROR(VLOOKUP(B495,Properties!$A$2:$D$21,4,FALSE),"not on Properties"))</f>
      </c>
      <c r="G495" s="4"/>
      <c r="H495" s="4"/>
      <c r="I495" s="4">
        <f>IF(COUNT(G495:H495)=0,"",SUM(G495:H495))</f>
      </c>
      <c r="J495" s="5"/>
      <c r="K495" s="4">
        <f>IF(G495="","",G495*IF(J495="",1,J495)*IF(AND(F495="Mortgage interest",C495="Residential",IFERROR(VLOOKUP(B495,Properties!$A$2:$F$21,6,FALSE),"")="No"),0,1))</f>
      </c>
      <c r="M495" s="6">
        <f>IF(B495="","",IF(ISNA(MATCH(B495,Properties!$A$2:$A$21,0)),"Property ref is not on the Properties tab",IF(AND(F495="Mortgage interest",C495="Residential",IFERROR(VLOOKUP(B495,Properties!$A$2:$F$21,6,FALSE),"")="No"),"Interest disallowed - this property has no RTB registration",IF(AND(F495="Mortgage interest",C495="Residential",IFERROR(VLOOKUP(B495,Properties!$A$2:$F$21,6,FALSE),"")=""),"Set the RTB registered column on Properties",IF(AND(F495="Pre-letting expenditure (S. 97A)",C495="Commercial"),"Pre-letting relief is residential only","")))))</f>
      </c>
    </row>
    <row r="496">
      <c r="A496" s="3"/>
      <c r="C496">
        <f>IF(B496="","",IFERROR(VLOOKUP(B496,Properties!$A$2:$D$21,4,FALSE),"not on Properties"))</f>
      </c>
      <c r="G496" s="4"/>
      <c r="H496" s="4"/>
      <c r="I496" s="4">
        <f>IF(COUNT(G496:H496)=0,"",SUM(G496:H496))</f>
      </c>
      <c r="J496" s="5"/>
      <c r="K496" s="4">
        <f>IF(G496="","",G496*IF(J496="",1,J496)*IF(AND(F496="Mortgage interest",C496="Residential",IFERROR(VLOOKUP(B496,Properties!$A$2:$F$21,6,FALSE),"")="No"),0,1))</f>
      </c>
      <c r="M496" s="6">
        <f>IF(B496="","",IF(ISNA(MATCH(B496,Properties!$A$2:$A$21,0)),"Property ref is not on the Properties tab",IF(AND(F496="Mortgage interest",C496="Residential",IFERROR(VLOOKUP(B496,Properties!$A$2:$F$21,6,FALSE),"")="No"),"Interest disallowed - this property has no RTB registration",IF(AND(F496="Mortgage interest",C496="Residential",IFERROR(VLOOKUP(B496,Properties!$A$2:$F$21,6,FALSE),"")=""),"Set the RTB registered column on Properties",IF(AND(F496="Pre-letting expenditure (S. 97A)",C496="Commercial"),"Pre-letting relief is residential only","")))))</f>
      </c>
    </row>
    <row r="497">
      <c r="A497" s="3"/>
      <c r="C497">
        <f>IF(B497="","",IFERROR(VLOOKUP(B497,Properties!$A$2:$D$21,4,FALSE),"not on Properties"))</f>
      </c>
      <c r="G497" s="4"/>
      <c r="H497" s="4"/>
      <c r="I497" s="4">
        <f>IF(COUNT(G497:H497)=0,"",SUM(G497:H497))</f>
      </c>
      <c r="J497" s="5"/>
      <c r="K497" s="4">
        <f>IF(G497="","",G497*IF(J497="",1,J497)*IF(AND(F497="Mortgage interest",C497="Residential",IFERROR(VLOOKUP(B497,Properties!$A$2:$F$21,6,FALSE),"")="No"),0,1))</f>
      </c>
      <c r="M497" s="6">
        <f>IF(B497="","",IF(ISNA(MATCH(B497,Properties!$A$2:$A$21,0)),"Property ref is not on the Properties tab",IF(AND(F497="Mortgage interest",C497="Residential",IFERROR(VLOOKUP(B497,Properties!$A$2:$F$21,6,FALSE),"")="No"),"Interest disallowed - this property has no RTB registration",IF(AND(F497="Mortgage interest",C497="Residential",IFERROR(VLOOKUP(B497,Properties!$A$2:$F$21,6,FALSE),"")=""),"Set the RTB registered column on Properties",IF(AND(F497="Pre-letting expenditure (S. 97A)",C497="Commercial"),"Pre-letting relief is residential only","")))))</f>
      </c>
    </row>
    <row r="498">
      <c r="A498" s="3"/>
      <c r="C498">
        <f>IF(B498="","",IFERROR(VLOOKUP(B498,Properties!$A$2:$D$21,4,FALSE),"not on Properties"))</f>
      </c>
      <c r="G498" s="4"/>
      <c r="H498" s="4"/>
      <c r="I498" s="4">
        <f>IF(COUNT(G498:H498)=0,"",SUM(G498:H498))</f>
      </c>
      <c r="J498" s="5"/>
      <c r="K498" s="4">
        <f>IF(G498="","",G498*IF(J498="",1,J498)*IF(AND(F498="Mortgage interest",C498="Residential",IFERROR(VLOOKUP(B498,Properties!$A$2:$F$21,6,FALSE),"")="No"),0,1))</f>
      </c>
      <c r="M498" s="6">
        <f>IF(B498="","",IF(ISNA(MATCH(B498,Properties!$A$2:$A$21,0)),"Property ref is not on the Properties tab",IF(AND(F498="Mortgage interest",C498="Residential",IFERROR(VLOOKUP(B498,Properties!$A$2:$F$21,6,FALSE),"")="No"),"Interest disallowed - this property has no RTB registration",IF(AND(F498="Mortgage interest",C498="Residential",IFERROR(VLOOKUP(B498,Properties!$A$2:$F$21,6,FALSE),"")=""),"Set the RTB registered column on Properties",IF(AND(F498="Pre-letting expenditure (S. 97A)",C498="Commercial"),"Pre-letting relief is residential only","")))))</f>
      </c>
    </row>
    <row r="499">
      <c r="A499" s="3"/>
      <c r="C499">
        <f>IF(B499="","",IFERROR(VLOOKUP(B499,Properties!$A$2:$D$21,4,FALSE),"not on Properties"))</f>
      </c>
      <c r="G499" s="4"/>
      <c r="H499" s="4"/>
      <c r="I499" s="4">
        <f>IF(COUNT(G499:H499)=0,"",SUM(G499:H499))</f>
      </c>
      <c r="J499" s="5"/>
      <c r="K499" s="4">
        <f>IF(G499="","",G499*IF(J499="",1,J499)*IF(AND(F499="Mortgage interest",C499="Residential",IFERROR(VLOOKUP(B499,Properties!$A$2:$F$21,6,FALSE),"")="No"),0,1))</f>
      </c>
      <c r="M499" s="6">
        <f>IF(B499="","",IF(ISNA(MATCH(B499,Properties!$A$2:$A$21,0)),"Property ref is not on the Properties tab",IF(AND(F499="Mortgage interest",C499="Residential",IFERROR(VLOOKUP(B499,Properties!$A$2:$F$21,6,FALSE),"")="No"),"Interest disallowed - this property has no RTB registration",IF(AND(F499="Mortgage interest",C499="Residential",IFERROR(VLOOKUP(B499,Properties!$A$2:$F$21,6,FALSE),"")=""),"Set the RTB registered column on Properties",IF(AND(F499="Pre-letting expenditure (S. 97A)",C499="Commercial"),"Pre-letting relief is residential only","")))))</f>
      </c>
    </row>
    <row r="500">
      <c r="A500" s="3"/>
      <c r="C500">
        <f>IF(B500="","",IFERROR(VLOOKUP(B500,Properties!$A$2:$D$21,4,FALSE),"not on Properties"))</f>
      </c>
      <c r="G500" s="4"/>
      <c r="H500" s="4"/>
      <c r="I500" s="4">
        <f>IF(COUNT(G500:H500)=0,"",SUM(G500:H500))</f>
      </c>
      <c r="J500" s="5"/>
      <c r="K500" s="4">
        <f>IF(G500="","",G500*IF(J500="",1,J500)*IF(AND(F500="Mortgage interest",C500="Residential",IFERROR(VLOOKUP(B500,Properties!$A$2:$F$21,6,FALSE),"")="No"),0,1))</f>
      </c>
      <c r="M500" s="6">
        <f>IF(B500="","",IF(ISNA(MATCH(B500,Properties!$A$2:$A$21,0)),"Property ref is not on the Properties tab",IF(AND(F500="Mortgage interest",C500="Residential",IFERROR(VLOOKUP(B500,Properties!$A$2:$F$21,6,FALSE),"")="No"),"Interest disallowed - this property has no RTB registration",IF(AND(F500="Mortgage interest",C500="Residential",IFERROR(VLOOKUP(B500,Properties!$A$2:$F$21,6,FALSE),"")=""),"Set the RTB registered column on Properties",IF(AND(F500="Pre-letting expenditure (S. 97A)",C500="Commercial"),"Pre-letting relief is residential only","")))))</f>
      </c>
    </row>
    <row r="501">
      <c r="A501" s="3"/>
      <c r="C501">
        <f>IF(B501="","",IFERROR(VLOOKUP(B501,Properties!$A$2:$D$21,4,FALSE),"not on Properties"))</f>
      </c>
      <c r="G501" s="4"/>
      <c r="H501" s="4"/>
      <c r="I501" s="4">
        <f>IF(COUNT(G501:H501)=0,"",SUM(G501:H501))</f>
      </c>
      <c r="J501" s="5"/>
      <c r="K501" s="4">
        <f>IF(G501="","",G501*IF(J501="",1,J501)*IF(AND(F501="Mortgage interest",C501="Residential",IFERROR(VLOOKUP(B501,Properties!$A$2:$F$21,6,FALSE),"")="No"),0,1))</f>
      </c>
      <c r="M501" s="6">
        <f>IF(B501="","",IF(ISNA(MATCH(B501,Properties!$A$2:$A$21,0)),"Property ref is not on the Properties tab",IF(AND(F501="Mortgage interest",C501="Residential",IFERROR(VLOOKUP(B501,Properties!$A$2:$F$21,6,FALSE),"")="No"),"Interest disallowed - this property has no RTB registration",IF(AND(F501="Mortgage interest",C501="Residential",IFERROR(VLOOKUP(B501,Properties!$A$2:$F$21,6,FALSE),"")=""),"Set the RTB registered column on Properties",IF(AND(F501="Pre-letting expenditure (S. 97A)",C501="Commercial"),"Pre-letting relief is residential only","")))))</f>
      </c>
    </row>
    <row r="503">
      <c r="F503" s="7" t="inlineStr">
        <is>
          <t xml:space="preserve">Total</t>
        </is>
      </c>
      <c r="G503" s="8">
        <f>SUM(G2:G501)</f>
      </c>
      <c r="H503" s="8">
        <f>SUM(H2:H501)</f>
      </c>
      <c r="K503" s="8">
        <f>SUM(K2:K501)</f>
      </c>
    </row>
    <row r="505">
      <c r="A505" s="6" t="inlineStr">
        <is>
          <t xml:space="preserve">Allowable amount is the Net figure after the Let use % restriction, and after the RTB test on mortgage interest. It is the figure the Summary picks up. Where the Check column says the interest is disallowed, the Allowable amount is already zero — do not delete the row, the record of the cost is worth keeping.</t>
        </is>
      </c>
    </row>
  </sheetData>
  <dataValidations count="3">
    <dataValidation type="list" allowBlank="1" showInputMessage="1" showErrorMessage="1" sqref="B2:B501">
      <formula1>PropertyRefs</formula1>
    </dataValidation>
    <dataValidation type="list" allowBlank="1" showInputMessage="1" showErrorMessage="1" sqref="F2:F501">
      <formula1>CaseVCategories</formula1>
    </dataValidation>
    <dataValidation type="list" allowBlank="1" showInputMessage="1" showErrorMessage="1" sqref="L2:L501">
      <formula1>YesNo</formula1>
    </dataValidation>
  </dataValidations>
</worksheet>
</file>

<file path=xl/worksheets/sheet5.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18" customWidth="1"/>
    <col min="3" max="3" width="14" customWidth="1"/>
    <col min="4" max="4" width="24" customWidth="1"/>
    <col min="5" max="5" width="12" customWidth="1"/>
    <col min="6" max="6" width="11" customWidth="1"/>
    <col min="7" max="7" width="16" customWidth="1"/>
    <col min="8" max="8" width="11" customWidth="1"/>
    <col min="9" max="9" width="11" customWidth="1"/>
    <col min="10" max="10" width="11" customWidth="1"/>
    <col min="11" max="11" width="11" customWidth="1"/>
    <col min="12" max="12" width="11" customWidth="1"/>
    <col min="13" max="13" width="11" customWidth="1"/>
    <col min="14" max="14" width="11" customWidth="1"/>
    <col min="15" max="15" width="11" customWidth="1"/>
  </cols>
  <sheetData>
    <row r="1">
      <c r="A1" s="1" t="inlineStr">
        <is>
          <t xml:space="preserve">Date</t>
        </is>
      </c>
      <c r="B1" s="1" t="inlineStr">
        <is>
          <t xml:space="preserve">Property</t>
        </is>
      </c>
      <c r="C1" s="1" t="inlineStr">
        <is>
          <t xml:space="preserve">Property type</t>
        </is>
      </c>
      <c r="D1" s="1" t="inlineStr">
        <is>
          <t xml:space="preserve">Asset</t>
        </is>
      </c>
      <c r="E1" s="1" t="inlineStr">
        <is>
          <t xml:space="preserve">Cost</t>
        </is>
      </c>
      <c r="F1" s="1" t="inlineStr">
        <is>
          <t xml:space="preserve">Let use %</t>
        </is>
      </c>
      <c r="G1" s="1" t="inlineStr">
        <is>
          <t xml:space="preserve">Wear &amp; tear @12.5%</t>
        </is>
      </c>
      <c r="H1" s="1" t="inlineStr">
        <is>
          <t xml:space="preserve">Year 1</t>
        </is>
      </c>
      <c r="I1" s="1" t="inlineStr">
        <is>
          <t xml:space="preserve">Year 2</t>
        </is>
      </c>
      <c r="J1" s="1" t="inlineStr">
        <is>
          <t xml:space="preserve">Year 3</t>
        </is>
      </c>
      <c r="K1" s="1" t="inlineStr">
        <is>
          <t xml:space="preserve">Year 4</t>
        </is>
      </c>
      <c r="L1" s="1" t="inlineStr">
        <is>
          <t xml:space="preserve">Year 5</t>
        </is>
      </c>
      <c r="M1" s="1" t="inlineStr">
        <is>
          <t xml:space="preserve">Year 6</t>
        </is>
      </c>
      <c r="N1" s="1" t="inlineStr">
        <is>
          <t xml:space="preserve">Year 7</t>
        </is>
      </c>
      <c r="O1" s="1" t="inlineStr">
        <is>
          <t xml:space="preserve">Year 8</t>
        </is>
      </c>
    </row>
    <row r="2">
      <c r="A2" s="3"/>
      <c r="C2">
        <f>IF(B2="","",IFERROR(VLOOKUP(B2,Properties!$A$2:$D$21,4,FALSE),"not on Properties"))</f>
      </c>
      <c r="E2" s="4"/>
      <c r="F2" s="5"/>
      <c r="G2" s="4">
        <f>IF(E2="","",E2*IF(F2="",1,F2)*0.125)</f>
      </c>
      <c r="H2" s="4">
        <f>IF($G2="","",$G2)</f>
      </c>
      <c r="I2" s="4">
        <f>IF($G2="","",$G2)</f>
      </c>
      <c r="J2" s="4">
        <f>IF($G2="","",$G2)</f>
      </c>
      <c r="K2" s="4">
        <f>IF($G2="","",$G2)</f>
      </c>
      <c r="L2" s="4">
        <f>IF($G2="","",$G2)</f>
      </c>
      <c r="M2" s="4">
        <f>IF($G2="","",$G2)</f>
      </c>
      <c r="N2" s="4">
        <f>IF($G2="","",$G2)</f>
      </c>
      <c r="O2" s="4">
        <f>IF($G2="","",$G2)</f>
      </c>
    </row>
    <row r="3">
      <c r="A3" s="3"/>
      <c r="C3">
        <f>IF(B3="","",IFERROR(VLOOKUP(B3,Properties!$A$2:$D$21,4,FALSE),"not on Properties"))</f>
      </c>
      <c r="E3" s="4"/>
      <c r="F3" s="5"/>
      <c r="G3" s="4">
        <f>IF(E3="","",E3*IF(F3="",1,F3)*0.125)</f>
      </c>
      <c r="H3" s="4">
        <f>IF($G3="","",$G3)</f>
      </c>
      <c r="I3" s="4">
        <f>IF($G3="","",$G3)</f>
      </c>
      <c r="J3" s="4">
        <f>IF($G3="","",$G3)</f>
      </c>
      <c r="K3" s="4">
        <f>IF($G3="","",$G3)</f>
      </c>
      <c r="L3" s="4">
        <f>IF($G3="","",$G3)</f>
      </c>
      <c r="M3" s="4">
        <f>IF($G3="","",$G3)</f>
      </c>
      <c r="N3" s="4">
        <f>IF($G3="","",$G3)</f>
      </c>
      <c r="O3" s="4">
        <f>IF($G3="","",$G3)</f>
      </c>
    </row>
    <row r="4">
      <c r="A4" s="3"/>
      <c r="C4">
        <f>IF(B4="","",IFERROR(VLOOKUP(B4,Properties!$A$2:$D$21,4,FALSE),"not on Properties"))</f>
      </c>
      <c r="E4" s="4"/>
      <c r="F4" s="5"/>
      <c r="G4" s="4">
        <f>IF(E4="","",E4*IF(F4="",1,F4)*0.125)</f>
      </c>
      <c r="H4" s="4">
        <f>IF($G4="","",$G4)</f>
      </c>
      <c r="I4" s="4">
        <f>IF($G4="","",$G4)</f>
      </c>
      <c r="J4" s="4">
        <f>IF($G4="","",$G4)</f>
      </c>
      <c r="K4" s="4">
        <f>IF($G4="","",$G4)</f>
      </c>
      <c r="L4" s="4">
        <f>IF($G4="","",$G4)</f>
      </c>
      <c r="M4" s="4">
        <f>IF($G4="","",$G4)</f>
      </c>
      <c r="N4" s="4">
        <f>IF($G4="","",$G4)</f>
      </c>
      <c r="O4" s="4">
        <f>IF($G4="","",$G4)</f>
      </c>
    </row>
    <row r="5">
      <c r="A5" s="3"/>
      <c r="C5">
        <f>IF(B5="","",IFERROR(VLOOKUP(B5,Properties!$A$2:$D$21,4,FALSE),"not on Properties"))</f>
      </c>
      <c r="E5" s="4"/>
      <c r="F5" s="5"/>
      <c r="G5" s="4">
        <f>IF(E5="","",E5*IF(F5="",1,F5)*0.125)</f>
      </c>
      <c r="H5" s="4">
        <f>IF($G5="","",$G5)</f>
      </c>
      <c r="I5" s="4">
        <f>IF($G5="","",$G5)</f>
      </c>
      <c r="J5" s="4">
        <f>IF($G5="","",$G5)</f>
      </c>
      <c r="K5" s="4">
        <f>IF($G5="","",$G5)</f>
      </c>
      <c r="L5" s="4">
        <f>IF($G5="","",$G5)</f>
      </c>
      <c r="M5" s="4">
        <f>IF($G5="","",$G5)</f>
      </c>
      <c r="N5" s="4">
        <f>IF($G5="","",$G5)</f>
      </c>
      <c r="O5" s="4">
        <f>IF($G5="","",$G5)</f>
      </c>
    </row>
    <row r="6">
      <c r="A6" s="3"/>
      <c r="C6">
        <f>IF(B6="","",IFERROR(VLOOKUP(B6,Properties!$A$2:$D$21,4,FALSE),"not on Properties"))</f>
      </c>
      <c r="E6" s="4"/>
      <c r="F6" s="5"/>
      <c r="G6" s="4">
        <f>IF(E6="","",E6*IF(F6="",1,F6)*0.125)</f>
      </c>
      <c r="H6" s="4">
        <f>IF($G6="","",$G6)</f>
      </c>
      <c r="I6" s="4">
        <f>IF($G6="","",$G6)</f>
      </c>
      <c r="J6" s="4">
        <f>IF($G6="","",$G6)</f>
      </c>
      <c r="K6" s="4">
        <f>IF($G6="","",$G6)</f>
      </c>
      <c r="L6" s="4">
        <f>IF($G6="","",$G6)</f>
      </c>
      <c r="M6" s="4">
        <f>IF($G6="","",$G6)</f>
      </c>
      <c r="N6" s="4">
        <f>IF($G6="","",$G6)</f>
      </c>
      <c r="O6" s="4">
        <f>IF($G6="","",$G6)</f>
      </c>
    </row>
    <row r="7">
      <c r="A7" s="3"/>
      <c r="C7">
        <f>IF(B7="","",IFERROR(VLOOKUP(B7,Properties!$A$2:$D$21,4,FALSE),"not on Properties"))</f>
      </c>
      <c r="E7" s="4"/>
      <c r="F7" s="5"/>
      <c r="G7" s="4">
        <f>IF(E7="","",E7*IF(F7="",1,F7)*0.125)</f>
      </c>
      <c r="H7" s="4">
        <f>IF($G7="","",$G7)</f>
      </c>
      <c r="I7" s="4">
        <f>IF($G7="","",$G7)</f>
      </c>
      <c r="J7" s="4">
        <f>IF($G7="","",$G7)</f>
      </c>
      <c r="K7" s="4">
        <f>IF($G7="","",$G7)</f>
      </c>
      <c r="L7" s="4">
        <f>IF($G7="","",$G7)</f>
      </c>
      <c r="M7" s="4">
        <f>IF($G7="","",$G7)</f>
      </c>
      <c r="N7" s="4">
        <f>IF($G7="","",$G7)</f>
      </c>
      <c r="O7" s="4">
        <f>IF($G7="","",$G7)</f>
      </c>
    </row>
    <row r="8">
      <c r="A8" s="3"/>
      <c r="C8">
        <f>IF(B8="","",IFERROR(VLOOKUP(B8,Properties!$A$2:$D$21,4,FALSE),"not on Properties"))</f>
      </c>
      <c r="E8" s="4"/>
      <c r="F8" s="5"/>
      <c r="G8" s="4">
        <f>IF(E8="","",E8*IF(F8="",1,F8)*0.125)</f>
      </c>
      <c r="H8" s="4">
        <f>IF($G8="","",$G8)</f>
      </c>
      <c r="I8" s="4">
        <f>IF($G8="","",$G8)</f>
      </c>
      <c r="J8" s="4">
        <f>IF($G8="","",$G8)</f>
      </c>
      <c r="K8" s="4">
        <f>IF($G8="","",$G8)</f>
      </c>
      <c r="L8" s="4">
        <f>IF($G8="","",$G8)</f>
      </c>
      <c r="M8" s="4">
        <f>IF($G8="","",$G8)</f>
      </c>
      <c r="N8" s="4">
        <f>IF($G8="","",$G8)</f>
      </c>
      <c r="O8" s="4">
        <f>IF($G8="","",$G8)</f>
      </c>
    </row>
    <row r="9">
      <c r="A9" s="3"/>
      <c r="C9">
        <f>IF(B9="","",IFERROR(VLOOKUP(B9,Properties!$A$2:$D$21,4,FALSE),"not on Properties"))</f>
      </c>
      <c r="E9" s="4"/>
      <c r="F9" s="5"/>
      <c r="G9" s="4">
        <f>IF(E9="","",E9*IF(F9="",1,F9)*0.125)</f>
      </c>
      <c r="H9" s="4">
        <f>IF($G9="","",$G9)</f>
      </c>
      <c r="I9" s="4">
        <f>IF($G9="","",$G9)</f>
      </c>
      <c r="J9" s="4">
        <f>IF($G9="","",$G9)</f>
      </c>
      <c r="K9" s="4">
        <f>IF($G9="","",$G9)</f>
      </c>
      <c r="L9" s="4">
        <f>IF($G9="","",$G9)</f>
      </c>
      <c r="M9" s="4">
        <f>IF($G9="","",$G9)</f>
      </c>
      <c r="N9" s="4">
        <f>IF($G9="","",$G9)</f>
      </c>
      <c r="O9" s="4">
        <f>IF($G9="","",$G9)</f>
      </c>
    </row>
    <row r="10">
      <c r="A10" s="3"/>
      <c r="C10">
        <f>IF(B10="","",IFERROR(VLOOKUP(B10,Properties!$A$2:$D$21,4,FALSE),"not on Properties"))</f>
      </c>
      <c r="E10" s="4"/>
      <c r="F10" s="5"/>
      <c r="G10" s="4">
        <f>IF(E10="","",E10*IF(F10="",1,F10)*0.125)</f>
      </c>
      <c r="H10" s="4">
        <f>IF($G10="","",$G10)</f>
      </c>
      <c r="I10" s="4">
        <f>IF($G10="","",$G10)</f>
      </c>
      <c r="J10" s="4">
        <f>IF($G10="","",$G10)</f>
      </c>
      <c r="K10" s="4">
        <f>IF($G10="","",$G10)</f>
      </c>
      <c r="L10" s="4">
        <f>IF($G10="","",$G10)</f>
      </c>
      <c r="M10" s="4">
        <f>IF($G10="","",$G10)</f>
      </c>
      <c r="N10" s="4">
        <f>IF($G10="","",$G10)</f>
      </c>
      <c r="O10" s="4">
        <f>IF($G10="","",$G10)</f>
      </c>
    </row>
    <row r="11">
      <c r="A11" s="3"/>
      <c r="C11">
        <f>IF(B11="","",IFERROR(VLOOKUP(B11,Properties!$A$2:$D$21,4,FALSE),"not on Properties"))</f>
      </c>
      <c r="E11" s="4"/>
      <c r="F11" s="5"/>
      <c r="G11" s="4">
        <f>IF(E11="","",E11*IF(F11="",1,F11)*0.125)</f>
      </c>
      <c r="H11" s="4">
        <f>IF($G11="","",$G11)</f>
      </c>
      <c r="I11" s="4">
        <f>IF($G11="","",$G11)</f>
      </c>
      <c r="J11" s="4">
        <f>IF($G11="","",$G11)</f>
      </c>
      <c r="K11" s="4">
        <f>IF($G11="","",$G11)</f>
      </c>
      <c r="L11" s="4">
        <f>IF($G11="","",$G11)</f>
      </c>
      <c r="M11" s="4">
        <f>IF($G11="","",$G11)</f>
      </c>
      <c r="N11" s="4">
        <f>IF($G11="","",$G11)</f>
      </c>
      <c r="O11" s="4">
        <f>IF($G11="","",$G11)</f>
      </c>
    </row>
    <row r="12">
      <c r="A12" s="3"/>
      <c r="C12">
        <f>IF(B12="","",IFERROR(VLOOKUP(B12,Properties!$A$2:$D$21,4,FALSE),"not on Properties"))</f>
      </c>
      <c r="E12" s="4"/>
      <c r="F12" s="5"/>
      <c r="G12" s="4">
        <f>IF(E12="","",E12*IF(F12="",1,F12)*0.125)</f>
      </c>
      <c r="H12" s="4">
        <f>IF($G12="","",$G12)</f>
      </c>
      <c r="I12" s="4">
        <f>IF($G12="","",$G12)</f>
      </c>
      <c r="J12" s="4">
        <f>IF($G12="","",$G12)</f>
      </c>
      <c r="K12" s="4">
        <f>IF($G12="","",$G12)</f>
      </c>
      <c r="L12" s="4">
        <f>IF($G12="","",$G12)</f>
      </c>
      <c r="M12" s="4">
        <f>IF($G12="","",$G12)</f>
      </c>
      <c r="N12" s="4">
        <f>IF($G12="","",$G12)</f>
      </c>
      <c r="O12" s="4">
        <f>IF($G12="","",$G12)</f>
      </c>
    </row>
    <row r="13">
      <c r="A13" s="3"/>
      <c r="C13">
        <f>IF(B13="","",IFERROR(VLOOKUP(B13,Properties!$A$2:$D$21,4,FALSE),"not on Properties"))</f>
      </c>
      <c r="E13" s="4"/>
      <c r="F13" s="5"/>
      <c r="G13" s="4">
        <f>IF(E13="","",E13*IF(F13="",1,F13)*0.125)</f>
      </c>
      <c r="H13" s="4">
        <f>IF($G13="","",$G13)</f>
      </c>
      <c r="I13" s="4">
        <f>IF($G13="","",$G13)</f>
      </c>
      <c r="J13" s="4">
        <f>IF($G13="","",$G13)</f>
      </c>
      <c r="K13" s="4">
        <f>IF($G13="","",$G13)</f>
      </c>
      <c r="L13" s="4">
        <f>IF($G13="","",$G13)</f>
      </c>
      <c r="M13" s="4">
        <f>IF($G13="","",$G13)</f>
      </c>
      <c r="N13" s="4">
        <f>IF($G13="","",$G13)</f>
      </c>
      <c r="O13" s="4">
        <f>IF($G13="","",$G13)</f>
      </c>
    </row>
    <row r="14">
      <c r="A14" s="3"/>
      <c r="C14">
        <f>IF(B14="","",IFERROR(VLOOKUP(B14,Properties!$A$2:$D$21,4,FALSE),"not on Properties"))</f>
      </c>
      <c r="E14" s="4"/>
      <c r="F14" s="5"/>
      <c r="G14" s="4">
        <f>IF(E14="","",E14*IF(F14="",1,F14)*0.125)</f>
      </c>
      <c r="H14" s="4">
        <f>IF($G14="","",$G14)</f>
      </c>
      <c r="I14" s="4">
        <f>IF($G14="","",$G14)</f>
      </c>
      <c r="J14" s="4">
        <f>IF($G14="","",$G14)</f>
      </c>
      <c r="K14" s="4">
        <f>IF($G14="","",$G14)</f>
      </c>
      <c r="L14" s="4">
        <f>IF($G14="","",$G14)</f>
      </c>
      <c r="M14" s="4">
        <f>IF($G14="","",$G14)</f>
      </c>
      <c r="N14" s="4">
        <f>IF($G14="","",$G14)</f>
      </c>
      <c r="O14" s="4">
        <f>IF($G14="","",$G14)</f>
      </c>
    </row>
    <row r="15">
      <c r="A15" s="3"/>
      <c r="C15">
        <f>IF(B15="","",IFERROR(VLOOKUP(B15,Properties!$A$2:$D$21,4,FALSE),"not on Properties"))</f>
      </c>
      <c r="E15" s="4"/>
      <c r="F15" s="5"/>
      <c r="G15" s="4">
        <f>IF(E15="","",E15*IF(F15="",1,F15)*0.125)</f>
      </c>
      <c r="H15" s="4">
        <f>IF($G15="","",$G15)</f>
      </c>
      <c r="I15" s="4">
        <f>IF($G15="","",$G15)</f>
      </c>
      <c r="J15" s="4">
        <f>IF($G15="","",$G15)</f>
      </c>
      <c r="K15" s="4">
        <f>IF($G15="","",$G15)</f>
      </c>
      <c r="L15" s="4">
        <f>IF($G15="","",$G15)</f>
      </c>
      <c r="M15" s="4">
        <f>IF($G15="","",$G15)</f>
      </c>
      <c r="N15" s="4">
        <f>IF($G15="","",$G15)</f>
      </c>
      <c r="O15" s="4">
        <f>IF($G15="","",$G15)</f>
      </c>
    </row>
    <row r="16">
      <c r="A16" s="3"/>
      <c r="C16">
        <f>IF(B16="","",IFERROR(VLOOKUP(B16,Properties!$A$2:$D$21,4,FALSE),"not on Properties"))</f>
      </c>
      <c r="E16" s="4"/>
      <c r="F16" s="5"/>
      <c r="G16" s="4">
        <f>IF(E16="","",E16*IF(F16="",1,F16)*0.125)</f>
      </c>
      <c r="H16" s="4">
        <f>IF($G16="","",$G16)</f>
      </c>
      <c r="I16" s="4">
        <f>IF($G16="","",$G16)</f>
      </c>
      <c r="J16" s="4">
        <f>IF($G16="","",$G16)</f>
      </c>
      <c r="K16" s="4">
        <f>IF($G16="","",$G16)</f>
      </c>
      <c r="L16" s="4">
        <f>IF($G16="","",$G16)</f>
      </c>
      <c r="M16" s="4">
        <f>IF($G16="","",$G16)</f>
      </c>
      <c r="N16" s="4">
        <f>IF($G16="","",$G16)</f>
      </c>
      <c r="O16" s="4">
        <f>IF($G16="","",$G16)</f>
      </c>
    </row>
    <row r="17">
      <c r="A17" s="3"/>
      <c r="C17">
        <f>IF(B17="","",IFERROR(VLOOKUP(B17,Properties!$A$2:$D$21,4,FALSE),"not on Properties"))</f>
      </c>
      <c r="E17" s="4"/>
      <c r="F17" s="5"/>
      <c r="G17" s="4">
        <f>IF(E17="","",E17*IF(F17="",1,F17)*0.125)</f>
      </c>
      <c r="H17" s="4">
        <f>IF($G17="","",$G17)</f>
      </c>
      <c r="I17" s="4">
        <f>IF($G17="","",$G17)</f>
      </c>
      <c r="J17" s="4">
        <f>IF($G17="","",$G17)</f>
      </c>
      <c r="K17" s="4">
        <f>IF($G17="","",$G17)</f>
      </c>
      <c r="L17" s="4">
        <f>IF($G17="","",$G17)</f>
      </c>
      <c r="M17" s="4">
        <f>IF($G17="","",$G17)</f>
      </c>
      <c r="N17" s="4">
        <f>IF($G17="","",$G17)</f>
      </c>
      <c r="O17" s="4">
        <f>IF($G17="","",$G17)</f>
      </c>
    </row>
    <row r="18">
      <c r="A18" s="3"/>
      <c r="C18">
        <f>IF(B18="","",IFERROR(VLOOKUP(B18,Properties!$A$2:$D$21,4,FALSE),"not on Properties"))</f>
      </c>
      <c r="E18" s="4"/>
      <c r="F18" s="5"/>
      <c r="G18" s="4">
        <f>IF(E18="","",E18*IF(F18="",1,F18)*0.125)</f>
      </c>
      <c r="H18" s="4">
        <f>IF($G18="","",$G18)</f>
      </c>
      <c r="I18" s="4">
        <f>IF($G18="","",$G18)</f>
      </c>
      <c r="J18" s="4">
        <f>IF($G18="","",$G18)</f>
      </c>
      <c r="K18" s="4">
        <f>IF($G18="","",$G18)</f>
      </c>
      <c r="L18" s="4">
        <f>IF($G18="","",$G18)</f>
      </c>
      <c r="M18" s="4">
        <f>IF($G18="","",$G18)</f>
      </c>
      <c r="N18" s="4">
        <f>IF($G18="","",$G18)</f>
      </c>
      <c r="O18" s="4">
        <f>IF($G18="","",$G18)</f>
      </c>
    </row>
    <row r="19">
      <c r="A19" s="3"/>
      <c r="C19">
        <f>IF(B19="","",IFERROR(VLOOKUP(B19,Properties!$A$2:$D$21,4,FALSE),"not on Properties"))</f>
      </c>
      <c r="E19" s="4"/>
      <c r="F19" s="5"/>
      <c r="G19" s="4">
        <f>IF(E19="","",E19*IF(F19="",1,F19)*0.125)</f>
      </c>
      <c r="H19" s="4">
        <f>IF($G19="","",$G19)</f>
      </c>
      <c r="I19" s="4">
        <f>IF($G19="","",$G19)</f>
      </c>
      <c r="J19" s="4">
        <f>IF($G19="","",$G19)</f>
      </c>
      <c r="K19" s="4">
        <f>IF($G19="","",$G19)</f>
      </c>
      <c r="L19" s="4">
        <f>IF($G19="","",$G19)</f>
      </c>
      <c r="M19" s="4">
        <f>IF($G19="","",$G19)</f>
      </c>
      <c r="N19" s="4">
        <f>IF($G19="","",$G19)</f>
      </c>
      <c r="O19" s="4">
        <f>IF($G19="","",$G19)</f>
      </c>
    </row>
    <row r="20">
      <c r="A20" s="3"/>
      <c r="C20">
        <f>IF(B20="","",IFERROR(VLOOKUP(B20,Properties!$A$2:$D$21,4,FALSE),"not on Properties"))</f>
      </c>
      <c r="E20" s="4"/>
      <c r="F20" s="5"/>
      <c r="G20" s="4">
        <f>IF(E20="","",E20*IF(F20="",1,F20)*0.125)</f>
      </c>
      <c r="H20" s="4">
        <f>IF($G20="","",$G20)</f>
      </c>
      <c r="I20" s="4">
        <f>IF($G20="","",$G20)</f>
      </c>
      <c r="J20" s="4">
        <f>IF($G20="","",$G20)</f>
      </c>
      <c r="K20" s="4">
        <f>IF($G20="","",$G20)</f>
      </c>
      <c r="L20" s="4">
        <f>IF($G20="","",$G20)</f>
      </c>
      <c r="M20" s="4">
        <f>IF($G20="","",$G20)</f>
      </c>
      <c r="N20" s="4">
        <f>IF($G20="","",$G20)</f>
      </c>
      <c r="O20" s="4">
        <f>IF($G20="","",$G20)</f>
      </c>
    </row>
    <row r="21">
      <c r="A21" s="3"/>
      <c r="C21">
        <f>IF(B21="","",IFERROR(VLOOKUP(B21,Properties!$A$2:$D$21,4,FALSE),"not on Properties"))</f>
      </c>
      <c r="E21" s="4"/>
      <c r="F21" s="5"/>
      <c r="G21" s="4">
        <f>IF(E21="","",E21*IF(F21="",1,F21)*0.125)</f>
      </c>
      <c r="H21" s="4">
        <f>IF($G21="","",$G21)</f>
      </c>
      <c r="I21" s="4">
        <f>IF($G21="","",$G21)</f>
      </c>
      <c r="J21" s="4">
        <f>IF($G21="","",$G21)</f>
      </c>
      <c r="K21" s="4">
        <f>IF($G21="","",$G21)</f>
      </c>
      <c r="L21" s="4">
        <f>IF($G21="","",$G21)</f>
      </c>
      <c r="M21" s="4">
        <f>IF($G21="","",$G21)</f>
      </c>
      <c r="N21" s="4">
        <f>IF($G21="","",$G21)</f>
      </c>
      <c r="O21" s="4">
        <f>IF($G21="","",$G21)</f>
      </c>
    </row>
    <row r="22">
      <c r="A22" s="3"/>
      <c r="C22">
        <f>IF(B22="","",IFERROR(VLOOKUP(B22,Properties!$A$2:$D$21,4,FALSE),"not on Properties"))</f>
      </c>
      <c r="E22" s="4"/>
      <c r="F22" s="5"/>
      <c r="G22" s="4">
        <f>IF(E22="","",E22*IF(F22="",1,F22)*0.125)</f>
      </c>
      <c r="H22" s="4">
        <f>IF($G22="","",$G22)</f>
      </c>
      <c r="I22" s="4">
        <f>IF($G22="","",$G22)</f>
      </c>
      <c r="J22" s="4">
        <f>IF($G22="","",$G22)</f>
      </c>
      <c r="K22" s="4">
        <f>IF($G22="","",$G22)</f>
      </c>
      <c r="L22" s="4">
        <f>IF($G22="","",$G22)</f>
      </c>
      <c r="M22" s="4">
        <f>IF($G22="","",$G22)</f>
      </c>
      <c r="N22" s="4">
        <f>IF($G22="","",$G22)</f>
      </c>
      <c r="O22" s="4">
        <f>IF($G22="","",$G22)</f>
      </c>
    </row>
    <row r="23">
      <c r="A23" s="3"/>
      <c r="C23">
        <f>IF(B23="","",IFERROR(VLOOKUP(B23,Properties!$A$2:$D$21,4,FALSE),"not on Properties"))</f>
      </c>
      <c r="E23" s="4"/>
      <c r="F23" s="5"/>
      <c r="G23" s="4">
        <f>IF(E23="","",E23*IF(F23="",1,F23)*0.125)</f>
      </c>
      <c r="H23" s="4">
        <f>IF($G23="","",$G23)</f>
      </c>
      <c r="I23" s="4">
        <f>IF($G23="","",$G23)</f>
      </c>
      <c r="J23" s="4">
        <f>IF($G23="","",$G23)</f>
      </c>
      <c r="K23" s="4">
        <f>IF($G23="","",$G23)</f>
      </c>
      <c r="L23" s="4">
        <f>IF($G23="","",$G23)</f>
      </c>
      <c r="M23" s="4">
        <f>IF($G23="","",$G23)</f>
      </c>
      <c r="N23" s="4">
        <f>IF($G23="","",$G23)</f>
      </c>
      <c r="O23" s="4">
        <f>IF($G23="","",$G23)</f>
      </c>
    </row>
    <row r="24">
      <c r="A24" s="3"/>
      <c r="C24">
        <f>IF(B24="","",IFERROR(VLOOKUP(B24,Properties!$A$2:$D$21,4,FALSE),"not on Properties"))</f>
      </c>
      <c r="E24" s="4"/>
      <c r="F24" s="5"/>
      <c r="G24" s="4">
        <f>IF(E24="","",E24*IF(F24="",1,F24)*0.125)</f>
      </c>
      <c r="H24" s="4">
        <f>IF($G24="","",$G24)</f>
      </c>
      <c r="I24" s="4">
        <f>IF($G24="","",$G24)</f>
      </c>
      <c r="J24" s="4">
        <f>IF($G24="","",$G24)</f>
      </c>
      <c r="K24" s="4">
        <f>IF($G24="","",$G24)</f>
      </c>
      <c r="L24" s="4">
        <f>IF($G24="","",$G24)</f>
      </c>
      <c r="M24" s="4">
        <f>IF($G24="","",$G24)</f>
      </c>
      <c r="N24" s="4">
        <f>IF($G24="","",$G24)</f>
      </c>
      <c r="O24" s="4">
        <f>IF($G24="","",$G24)</f>
      </c>
    </row>
    <row r="25">
      <c r="A25" s="3"/>
      <c r="C25">
        <f>IF(B25="","",IFERROR(VLOOKUP(B25,Properties!$A$2:$D$21,4,FALSE),"not on Properties"))</f>
      </c>
      <c r="E25" s="4"/>
      <c r="F25" s="5"/>
      <c r="G25" s="4">
        <f>IF(E25="","",E25*IF(F25="",1,F25)*0.125)</f>
      </c>
      <c r="H25" s="4">
        <f>IF($G25="","",$G25)</f>
      </c>
      <c r="I25" s="4">
        <f>IF($G25="","",$G25)</f>
      </c>
      <c r="J25" s="4">
        <f>IF($G25="","",$G25)</f>
      </c>
      <c r="K25" s="4">
        <f>IF($G25="","",$G25)</f>
      </c>
      <c r="L25" s="4">
        <f>IF($G25="","",$G25)</f>
      </c>
      <c r="M25" s="4">
        <f>IF($G25="","",$G25)</f>
      </c>
      <c r="N25" s="4">
        <f>IF($G25="","",$G25)</f>
      </c>
      <c r="O25" s="4">
        <f>IF($G25="","",$G25)</f>
      </c>
    </row>
    <row r="26">
      <c r="A26" s="3"/>
      <c r="C26">
        <f>IF(B26="","",IFERROR(VLOOKUP(B26,Properties!$A$2:$D$21,4,FALSE),"not on Properties"))</f>
      </c>
      <c r="E26" s="4"/>
      <c r="F26" s="5"/>
      <c r="G26" s="4">
        <f>IF(E26="","",E26*IF(F26="",1,F26)*0.125)</f>
      </c>
      <c r="H26" s="4">
        <f>IF($G26="","",$G26)</f>
      </c>
      <c r="I26" s="4">
        <f>IF($G26="","",$G26)</f>
      </c>
      <c r="J26" s="4">
        <f>IF($G26="","",$G26)</f>
      </c>
      <c r="K26" s="4">
        <f>IF($G26="","",$G26)</f>
      </c>
      <c r="L26" s="4">
        <f>IF($G26="","",$G26)</f>
      </c>
      <c r="M26" s="4">
        <f>IF($G26="","",$G26)</f>
      </c>
      <c r="N26" s="4">
        <f>IF($G26="","",$G26)</f>
      </c>
      <c r="O26" s="4">
        <f>IF($G26="","",$G26)</f>
      </c>
    </row>
    <row r="27">
      <c r="A27" s="3"/>
      <c r="C27">
        <f>IF(B27="","",IFERROR(VLOOKUP(B27,Properties!$A$2:$D$21,4,FALSE),"not on Properties"))</f>
      </c>
      <c r="E27" s="4"/>
      <c r="F27" s="5"/>
      <c r="G27" s="4">
        <f>IF(E27="","",E27*IF(F27="",1,F27)*0.125)</f>
      </c>
      <c r="H27" s="4">
        <f>IF($G27="","",$G27)</f>
      </c>
      <c r="I27" s="4">
        <f>IF($G27="","",$G27)</f>
      </c>
      <c r="J27" s="4">
        <f>IF($G27="","",$G27)</f>
      </c>
      <c r="K27" s="4">
        <f>IF($G27="","",$G27)</f>
      </c>
      <c r="L27" s="4">
        <f>IF($G27="","",$G27)</f>
      </c>
      <c r="M27" s="4">
        <f>IF($G27="","",$G27)</f>
      </c>
      <c r="N27" s="4">
        <f>IF($G27="","",$G27)</f>
      </c>
      <c r="O27" s="4">
        <f>IF($G27="","",$G27)</f>
      </c>
    </row>
    <row r="28">
      <c r="A28" s="3"/>
      <c r="C28">
        <f>IF(B28="","",IFERROR(VLOOKUP(B28,Properties!$A$2:$D$21,4,FALSE),"not on Properties"))</f>
      </c>
      <c r="E28" s="4"/>
      <c r="F28" s="5"/>
      <c r="G28" s="4">
        <f>IF(E28="","",E28*IF(F28="",1,F28)*0.125)</f>
      </c>
      <c r="H28" s="4">
        <f>IF($G28="","",$G28)</f>
      </c>
      <c r="I28" s="4">
        <f>IF($G28="","",$G28)</f>
      </c>
      <c r="J28" s="4">
        <f>IF($G28="","",$G28)</f>
      </c>
      <c r="K28" s="4">
        <f>IF($G28="","",$G28)</f>
      </c>
      <c r="L28" s="4">
        <f>IF($G28="","",$G28)</f>
      </c>
      <c r="M28" s="4">
        <f>IF($G28="","",$G28)</f>
      </c>
      <c r="N28" s="4">
        <f>IF($G28="","",$G28)</f>
      </c>
      <c r="O28" s="4">
        <f>IF($G28="","",$G28)</f>
      </c>
    </row>
    <row r="29">
      <c r="A29" s="3"/>
      <c r="C29">
        <f>IF(B29="","",IFERROR(VLOOKUP(B29,Properties!$A$2:$D$21,4,FALSE),"not on Properties"))</f>
      </c>
      <c r="E29" s="4"/>
      <c r="F29" s="5"/>
      <c r="G29" s="4">
        <f>IF(E29="","",E29*IF(F29="",1,F29)*0.125)</f>
      </c>
      <c r="H29" s="4">
        <f>IF($G29="","",$G29)</f>
      </c>
      <c r="I29" s="4">
        <f>IF($G29="","",$G29)</f>
      </c>
      <c r="J29" s="4">
        <f>IF($G29="","",$G29)</f>
      </c>
      <c r="K29" s="4">
        <f>IF($G29="","",$G29)</f>
      </c>
      <c r="L29" s="4">
        <f>IF($G29="","",$G29)</f>
      </c>
      <c r="M29" s="4">
        <f>IF($G29="","",$G29)</f>
      </c>
      <c r="N29" s="4">
        <f>IF($G29="","",$G29)</f>
      </c>
      <c r="O29" s="4">
        <f>IF($G29="","",$G29)</f>
      </c>
    </row>
    <row r="30">
      <c r="A30" s="3"/>
      <c r="C30">
        <f>IF(B30="","",IFERROR(VLOOKUP(B30,Properties!$A$2:$D$21,4,FALSE),"not on Properties"))</f>
      </c>
      <c r="E30" s="4"/>
      <c r="F30" s="5"/>
      <c r="G30" s="4">
        <f>IF(E30="","",E30*IF(F30="",1,F30)*0.125)</f>
      </c>
      <c r="H30" s="4">
        <f>IF($G30="","",$G30)</f>
      </c>
      <c r="I30" s="4">
        <f>IF($G30="","",$G30)</f>
      </c>
      <c r="J30" s="4">
        <f>IF($G30="","",$G30)</f>
      </c>
      <c r="K30" s="4">
        <f>IF($G30="","",$G30)</f>
      </c>
      <c r="L30" s="4">
        <f>IF($G30="","",$G30)</f>
      </c>
      <c r="M30" s="4">
        <f>IF($G30="","",$G30)</f>
      </c>
      <c r="N30" s="4">
        <f>IF($G30="","",$G30)</f>
      </c>
      <c r="O30" s="4">
        <f>IF($G30="","",$G30)</f>
      </c>
    </row>
    <row r="31">
      <c r="A31" s="3"/>
      <c r="C31">
        <f>IF(B31="","",IFERROR(VLOOKUP(B31,Properties!$A$2:$D$21,4,FALSE),"not on Properties"))</f>
      </c>
      <c r="E31" s="4"/>
      <c r="F31" s="5"/>
      <c r="G31" s="4">
        <f>IF(E31="","",E31*IF(F31="",1,F31)*0.125)</f>
      </c>
      <c r="H31" s="4">
        <f>IF($G31="","",$G31)</f>
      </c>
      <c r="I31" s="4">
        <f>IF($G31="","",$G31)</f>
      </c>
      <c r="J31" s="4">
        <f>IF($G31="","",$G31)</f>
      </c>
      <c r="K31" s="4">
        <f>IF($G31="","",$G31)</f>
      </c>
      <c r="L31" s="4">
        <f>IF($G31="","",$G31)</f>
      </c>
      <c r="M31" s="4">
        <f>IF($G31="","",$G31)</f>
      </c>
      <c r="N31" s="4">
        <f>IF($G31="","",$G31)</f>
      </c>
      <c r="O31" s="4">
        <f>IF($G31="","",$G31)</f>
      </c>
    </row>
    <row r="32">
      <c r="A32" s="3"/>
      <c r="C32">
        <f>IF(B32="","",IFERROR(VLOOKUP(B32,Properties!$A$2:$D$21,4,FALSE),"not on Properties"))</f>
      </c>
      <c r="E32" s="4"/>
      <c r="F32" s="5"/>
      <c r="G32" s="4">
        <f>IF(E32="","",E32*IF(F32="",1,F32)*0.125)</f>
      </c>
      <c r="H32" s="4">
        <f>IF($G32="","",$G32)</f>
      </c>
      <c r="I32" s="4">
        <f>IF($G32="","",$G32)</f>
      </c>
      <c r="J32" s="4">
        <f>IF($G32="","",$G32)</f>
      </c>
      <c r="K32" s="4">
        <f>IF($G32="","",$G32)</f>
      </c>
      <c r="L32" s="4">
        <f>IF($G32="","",$G32)</f>
      </c>
      <c r="M32" s="4">
        <f>IF($G32="","",$G32)</f>
      </c>
      <c r="N32" s="4">
        <f>IF($G32="","",$G32)</f>
      </c>
      <c r="O32" s="4">
        <f>IF($G32="","",$G32)</f>
      </c>
    </row>
    <row r="33">
      <c r="A33" s="3"/>
      <c r="C33">
        <f>IF(B33="","",IFERROR(VLOOKUP(B33,Properties!$A$2:$D$21,4,FALSE),"not on Properties"))</f>
      </c>
      <c r="E33" s="4"/>
      <c r="F33" s="5"/>
      <c r="G33" s="4">
        <f>IF(E33="","",E33*IF(F33="",1,F33)*0.125)</f>
      </c>
      <c r="H33" s="4">
        <f>IF($G33="","",$G33)</f>
      </c>
      <c r="I33" s="4">
        <f>IF($G33="","",$G33)</f>
      </c>
      <c r="J33" s="4">
        <f>IF($G33="","",$G33)</f>
      </c>
      <c r="K33" s="4">
        <f>IF($G33="","",$G33)</f>
      </c>
      <c r="L33" s="4">
        <f>IF($G33="","",$G33)</f>
      </c>
      <c r="M33" s="4">
        <f>IF($G33="","",$G33)</f>
      </c>
      <c r="N33" s="4">
        <f>IF($G33="","",$G33)</f>
      </c>
      <c r="O33" s="4">
        <f>IF($G33="","",$G33)</f>
      </c>
    </row>
    <row r="34">
      <c r="A34" s="3"/>
      <c r="C34">
        <f>IF(B34="","",IFERROR(VLOOKUP(B34,Properties!$A$2:$D$21,4,FALSE),"not on Properties"))</f>
      </c>
      <c r="E34" s="4"/>
      <c r="F34" s="5"/>
      <c r="G34" s="4">
        <f>IF(E34="","",E34*IF(F34="",1,F34)*0.125)</f>
      </c>
      <c r="H34" s="4">
        <f>IF($G34="","",$G34)</f>
      </c>
      <c r="I34" s="4">
        <f>IF($G34="","",$G34)</f>
      </c>
      <c r="J34" s="4">
        <f>IF($G34="","",$G34)</f>
      </c>
      <c r="K34" s="4">
        <f>IF($G34="","",$G34)</f>
      </c>
      <c r="L34" s="4">
        <f>IF($G34="","",$G34)</f>
      </c>
      <c r="M34" s="4">
        <f>IF($G34="","",$G34)</f>
      </c>
      <c r="N34" s="4">
        <f>IF($G34="","",$G34)</f>
      </c>
      <c r="O34" s="4">
        <f>IF($G34="","",$G34)</f>
      </c>
    </row>
    <row r="35">
      <c r="A35" s="3"/>
      <c r="C35">
        <f>IF(B35="","",IFERROR(VLOOKUP(B35,Properties!$A$2:$D$21,4,FALSE),"not on Properties"))</f>
      </c>
      <c r="E35" s="4"/>
      <c r="F35" s="5"/>
      <c r="G35" s="4">
        <f>IF(E35="","",E35*IF(F35="",1,F35)*0.125)</f>
      </c>
      <c r="H35" s="4">
        <f>IF($G35="","",$G35)</f>
      </c>
      <c r="I35" s="4">
        <f>IF($G35="","",$G35)</f>
      </c>
      <c r="J35" s="4">
        <f>IF($G35="","",$G35)</f>
      </c>
      <c r="K35" s="4">
        <f>IF($G35="","",$G35)</f>
      </c>
      <c r="L35" s="4">
        <f>IF($G35="","",$G35)</f>
      </c>
      <c r="M35" s="4">
        <f>IF($G35="","",$G35)</f>
      </c>
      <c r="N35" s="4">
        <f>IF($G35="","",$G35)</f>
      </c>
      <c r="O35" s="4">
        <f>IF($G35="","",$G35)</f>
      </c>
    </row>
    <row r="36">
      <c r="A36" s="3"/>
      <c r="C36">
        <f>IF(B36="","",IFERROR(VLOOKUP(B36,Properties!$A$2:$D$21,4,FALSE),"not on Properties"))</f>
      </c>
      <c r="E36" s="4"/>
      <c r="F36" s="5"/>
      <c r="G36" s="4">
        <f>IF(E36="","",E36*IF(F36="",1,F36)*0.125)</f>
      </c>
      <c r="H36" s="4">
        <f>IF($G36="","",$G36)</f>
      </c>
      <c r="I36" s="4">
        <f>IF($G36="","",$G36)</f>
      </c>
      <c r="J36" s="4">
        <f>IF($G36="","",$G36)</f>
      </c>
      <c r="K36" s="4">
        <f>IF($G36="","",$G36)</f>
      </c>
      <c r="L36" s="4">
        <f>IF($G36="","",$G36)</f>
      </c>
      <c r="M36" s="4">
        <f>IF($G36="","",$G36)</f>
      </c>
      <c r="N36" s="4">
        <f>IF($G36="","",$G36)</f>
      </c>
      <c r="O36" s="4">
        <f>IF($G36="","",$G36)</f>
      </c>
    </row>
    <row r="37">
      <c r="A37" s="3"/>
      <c r="C37">
        <f>IF(B37="","",IFERROR(VLOOKUP(B37,Properties!$A$2:$D$21,4,FALSE),"not on Properties"))</f>
      </c>
      <c r="E37" s="4"/>
      <c r="F37" s="5"/>
      <c r="G37" s="4">
        <f>IF(E37="","",E37*IF(F37="",1,F37)*0.125)</f>
      </c>
      <c r="H37" s="4">
        <f>IF($G37="","",$G37)</f>
      </c>
      <c r="I37" s="4">
        <f>IF($G37="","",$G37)</f>
      </c>
      <c r="J37" s="4">
        <f>IF($G37="","",$G37)</f>
      </c>
      <c r="K37" s="4">
        <f>IF($G37="","",$G37)</f>
      </c>
      <c r="L37" s="4">
        <f>IF($G37="","",$G37)</f>
      </c>
      <c r="M37" s="4">
        <f>IF($G37="","",$G37)</f>
      </c>
      <c r="N37" s="4">
        <f>IF($G37="","",$G37)</f>
      </c>
      <c r="O37" s="4">
        <f>IF($G37="","",$G37)</f>
      </c>
    </row>
    <row r="38">
      <c r="A38" s="3"/>
      <c r="C38">
        <f>IF(B38="","",IFERROR(VLOOKUP(B38,Properties!$A$2:$D$21,4,FALSE),"not on Properties"))</f>
      </c>
      <c r="E38" s="4"/>
      <c r="F38" s="5"/>
      <c r="G38" s="4">
        <f>IF(E38="","",E38*IF(F38="",1,F38)*0.125)</f>
      </c>
      <c r="H38" s="4">
        <f>IF($G38="","",$G38)</f>
      </c>
      <c r="I38" s="4">
        <f>IF($G38="","",$G38)</f>
      </c>
      <c r="J38" s="4">
        <f>IF($G38="","",$G38)</f>
      </c>
      <c r="K38" s="4">
        <f>IF($G38="","",$G38)</f>
      </c>
      <c r="L38" s="4">
        <f>IF($G38="","",$G38)</f>
      </c>
      <c r="M38" s="4">
        <f>IF($G38="","",$G38)</f>
      </c>
      <c r="N38" s="4">
        <f>IF($G38="","",$G38)</f>
      </c>
      <c r="O38" s="4">
        <f>IF($G38="","",$G38)</f>
      </c>
    </row>
    <row r="39">
      <c r="A39" s="3"/>
      <c r="C39">
        <f>IF(B39="","",IFERROR(VLOOKUP(B39,Properties!$A$2:$D$21,4,FALSE),"not on Properties"))</f>
      </c>
      <c r="E39" s="4"/>
      <c r="F39" s="5"/>
      <c r="G39" s="4">
        <f>IF(E39="","",E39*IF(F39="",1,F39)*0.125)</f>
      </c>
      <c r="H39" s="4">
        <f>IF($G39="","",$G39)</f>
      </c>
      <c r="I39" s="4">
        <f>IF($G39="","",$G39)</f>
      </c>
      <c r="J39" s="4">
        <f>IF($G39="","",$G39)</f>
      </c>
      <c r="K39" s="4">
        <f>IF($G39="","",$G39)</f>
      </c>
      <c r="L39" s="4">
        <f>IF($G39="","",$G39)</f>
      </c>
      <c r="M39" s="4">
        <f>IF($G39="","",$G39)</f>
      </c>
      <c r="N39" s="4">
        <f>IF($G39="","",$G39)</f>
      </c>
      <c r="O39" s="4">
        <f>IF($G39="","",$G39)</f>
      </c>
    </row>
    <row r="40">
      <c r="A40" s="3"/>
      <c r="C40">
        <f>IF(B40="","",IFERROR(VLOOKUP(B40,Properties!$A$2:$D$21,4,FALSE),"not on Properties"))</f>
      </c>
      <c r="E40" s="4"/>
      <c r="F40" s="5"/>
      <c r="G40" s="4">
        <f>IF(E40="","",E40*IF(F40="",1,F40)*0.125)</f>
      </c>
      <c r="H40" s="4">
        <f>IF($G40="","",$G40)</f>
      </c>
      <c r="I40" s="4">
        <f>IF($G40="","",$G40)</f>
      </c>
      <c r="J40" s="4">
        <f>IF($G40="","",$G40)</f>
      </c>
      <c r="K40" s="4">
        <f>IF($G40="","",$G40)</f>
      </c>
      <c r="L40" s="4">
        <f>IF($G40="","",$G40)</f>
      </c>
      <c r="M40" s="4">
        <f>IF($G40="","",$G40)</f>
      </c>
      <c r="N40" s="4">
        <f>IF($G40="","",$G40)</f>
      </c>
      <c r="O40" s="4">
        <f>IF($G40="","",$G40)</f>
      </c>
    </row>
    <row r="41">
      <c r="A41" s="3"/>
      <c r="C41">
        <f>IF(B41="","",IFERROR(VLOOKUP(B41,Properties!$A$2:$D$21,4,FALSE),"not on Properties"))</f>
      </c>
      <c r="E41" s="4"/>
      <c r="F41" s="5"/>
      <c r="G41" s="4">
        <f>IF(E41="","",E41*IF(F41="",1,F41)*0.125)</f>
      </c>
      <c r="H41" s="4">
        <f>IF($G41="","",$G41)</f>
      </c>
      <c r="I41" s="4">
        <f>IF($G41="","",$G41)</f>
      </c>
      <c r="J41" s="4">
        <f>IF($G41="","",$G41)</f>
      </c>
      <c r="K41" s="4">
        <f>IF($G41="","",$G41)</f>
      </c>
      <c r="L41" s="4">
        <f>IF($G41="","",$G41)</f>
      </c>
      <c r="M41" s="4">
        <f>IF($G41="","",$G41)</f>
      </c>
      <c r="N41" s="4">
        <f>IF($G41="","",$G41)</f>
      </c>
      <c r="O41" s="4">
        <f>IF($G41="","",$G41)</f>
      </c>
    </row>
    <row r="42">
      <c r="A42" s="3"/>
      <c r="C42">
        <f>IF(B42="","",IFERROR(VLOOKUP(B42,Properties!$A$2:$D$21,4,FALSE),"not on Properties"))</f>
      </c>
      <c r="E42" s="4"/>
      <c r="F42" s="5"/>
      <c r="G42" s="4">
        <f>IF(E42="","",E42*IF(F42="",1,F42)*0.125)</f>
      </c>
      <c r="H42" s="4">
        <f>IF($G42="","",$G42)</f>
      </c>
      <c r="I42" s="4">
        <f>IF($G42="","",$G42)</f>
      </c>
      <c r="J42" s="4">
        <f>IF($G42="","",$G42)</f>
      </c>
      <c r="K42" s="4">
        <f>IF($G42="","",$G42)</f>
      </c>
      <c r="L42" s="4">
        <f>IF($G42="","",$G42)</f>
      </c>
      <c r="M42" s="4">
        <f>IF($G42="","",$G42)</f>
      </c>
      <c r="N42" s="4">
        <f>IF($G42="","",$G42)</f>
      </c>
      <c r="O42" s="4">
        <f>IF($G42="","",$G42)</f>
      </c>
    </row>
    <row r="43">
      <c r="A43" s="3"/>
      <c r="C43">
        <f>IF(B43="","",IFERROR(VLOOKUP(B43,Properties!$A$2:$D$21,4,FALSE),"not on Properties"))</f>
      </c>
      <c r="E43" s="4"/>
      <c r="F43" s="5"/>
      <c r="G43" s="4">
        <f>IF(E43="","",E43*IF(F43="",1,F43)*0.125)</f>
      </c>
      <c r="H43" s="4">
        <f>IF($G43="","",$G43)</f>
      </c>
      <c r="I43" s="4">
        <f>IF($G43="","",$G43)</f>
      </c>
      <c r="J43" s="4">
        <f>IF($G43="","",$G43)</f>
      </c>
      <c r="K43" s="4">
        <f>IF($G43="","",$G43)</f>
      </c>
      <c r="L43" s="4">
        <f>IF($G43="","",$G43)</f>
      </c>
      <c r="M43" s="4">
        <f>IF($G43="","",$G43)</f>
      </c>
      <c r="N43" s="4">
        <f>IF($G43="","",$G43)</f>
      </c>
      <c r="O43" s="4">
        <f>IF($G43="","",$G43)</f>
      </c>
    </row>
    <row r="44">
      <c r="A44" s="3"/>
      <c r="C44">
        <f>IF(B44="","",IFERROR(VLOOKUP(B44,Properties!$A$2:$D$21,4,FALSE),"not on Properties"))</f>
      </c>
      <c r="E44" s="4"/>
      <c r="F44" s="5"/>
      <c r="G44" s="4">
        <f>IF(E44="","",E44*IF(F44="",1,F44)*0.125)</f>
      </c>
      <c r="H44" s="4">
        <f>IF($G44="","",$G44)</f>
      </c>
      <c r="I44" s="4">
        <f>IF($G44="","",$G44)</f>
      </c>
      <c r="J44" s="4">
        <f>IF($G44="","",$G44)</f>
      </c>
      <c r="K44" s="4">
        <f>IF($G44="","",$G44)</f>
      </c>
      <c r="L44" s="4">
        <f>IF($G44="","",$G44)</f>
      </c>
      <c r="M44" s="4">
        <f>IF($G44="","",$G44)</f>
      </c>
      <c r="N44" s="4">
        <f>IF($G44="","",$G44)</f>
      </c>
      <c r="O44" s="4">
        <f>IF($G44="","",$G44)</f>
      </c>
    </row>
    <row r="45">
      <c r="A45" s="3"/>
      <c r="C45">
        <f>IF(B45="","",IFERROR(VLOOKUP(B45,Properties!$A$2:$D$21,4,FALSE),"not on Properties"))</f>
      </c>
      <c r="E45" s="4"/>
      <c r="F45" s="5"/>
      <c r="G45" s="4">
        <f>IF(E45="","",E45*IF(F45="",1,F45)*0.125)</f>
      </c>
      <c r="H45" s="4">
        <f>IF($G45="","",$G45)</f>
      </c>
      <c r="I45" s="4">
        <f>IF($G45="","",$G45)</f>
      </c>
      <c r="J45" s="4">
        <f>IF($G45="","",$G45)</f>
      </c>
      <c r="K45" s="4">
        <f>IF($G45="","",$G45)</f>
      </c>
      <c r="L45" s="4">
        <f>IF($G45="","",$G45)</f>
      </c>
      <c r="M45" s="4">
        <f>IF($G45="","",$G45)</f>
      </c>
      <c r="N45" s="4">
        <f>IF($G45="","",$G45)</f>
      </c>
      <c r="O45" s="4">
        <f>IF($G45="","",$G45)</f>
      </c>
    </row>
    <row r="46">
      <c r="A46" s="3"/>
      <c r="C46">
        <f>IF(B46="","",IFERROR(VLOOKUP(B46,Properties!$A$2:$D$21,4,FALSE),"not on Properties"))</f>
      </c>
      <c r="E46" s="4"/>
      <c r="F46" s="5"/>
      <c r="G46" s="4">
        <f>IF(E46="","",E46*IF(F46="",1,F46)*0.125)</f>
      </c>
      <c r="H46" s="4">
        <f>IF($G46="","",$G46)</f>
      </c>
      <c r="I46" s="4">
        <f>IF($G46="","",$G46)</f>
      </c>
      <c r="J46" s="4">
        <f>IF($G46="","",$G46)</f>
      </c>
      <c r="K46" s="4">
        <f>IF($G46="","",$G46)</f>
      </c>
      <c r="L46" s="4">
        <f>IF($G46="","",$G46)</f>
      </c>
      <c r="M46" s="4">
        <f>IF($G46="","",$G46)</f>
      </c>
      <c r="N46" s="4">
        <f>IF($G46="","",$G46)</f>
      </c>
      <c r="O46" s="4">
        <f>IF($G46="","",$G46)</f>
      </c>
    </row>
    <row r="47">
      <c r="A47" s="3"/>
      <c r="C47">
        <f>IF(B47="","",IFERROR(VLOOKUP(B47,Properties!$A$2:$D$21,4,FALSE),"not on Properties"))</f>
      </c>
      <c r="E47" s="4"/>
      <c r="F47" s="5"/>
      <c r="G47" s="4">
        <f>IF(E47="","",E47*IF(F47="",1,F47)*0.125)</f>
      </c>
      <c r="H47" s="4">
        <f>IF($G47="","",$G47)</f>
      </c>
      <c r="I47" s="4">
        <f>IF($G47="","",$G47)</f>
      </c>
      <c r="J47" s="4">
        <f>IF($G47="","",$G47)</f>
      </c>
      <c r="K47" s="4">
        <f>IF($G47="","",$G47)</f>
      </c>
      <c r="L47" s="4">
        <f>IF($G47="","",$G47)</f>
      </c>
      <c r="M47" s="4">
        <f>IF($G47="","",$G47)</f>
      </c>
      <c r="N47" s="4">
        <f>IF($G47="","",$G47)</f>
      </c>
      <c r="O47" s="4">
        <f>IF($G47="","",$G47)</f>
      </c>
    </row>
    <row r="48">
      <c r="A48" s="3"/>
      <c r="C48">
        <f>IF(B48="","",IFERROR(VLOOKUP(B48,Properties!$A$2:$D$21,4,FALSE),"not on Properties"))</f>
      </c>
      <c r="E48" s="4"/>
      <c r="F48" s="5"/>
      <c r="G48" s="4">
        <f>IF(E48="","",E48*IF(F48="",1,F48)*0.125)</f>
      </c>
      <c r="H48" s="4">
        <f>IF($G48="","",$G48)</f>
      </c>
      <c r="I48" s="4">
        <f>IF($G48="","",$G48)</f>
      </c>
      <c r="J48" s="4">
        <f>IF($G48="","",$G48)</f>
      </c>
      <c r="K48" s="4">
        <f>IF($G48="","",$G48)</f>
      </c>
      <c r="L48" s="4">
        <f>IF($G48="","",$G48)</f>
      </c>
      <c r="M48" s="4">
        <f>IF($G48="","",$G48)</f>
      </c>
      <c r="N48" s="4">
        <f>IF($G48="","",$G48)</f>
      </c>
      <c r="O48" s="4">
        <f>IF($G48="","",$G48)</f>
      </c>
    </row>
    <row r="49">
      <c r="A49" s="3"/>
      <c r="C49">
        <f>IF(B49="","",IFERROR(VLOOKUP(B49,Properties!$A$2:$D$21,4,FALSE),"not on Properties"))</f>
      </c>
      <c r="E49" s="4"/>
      <c r="F49" s="5"/>
      <c r="G49" s="4">
        <f>IF(E49="","",E49*IF(F49="",1,F49)*0.125)</f>
      </c>
      <c r="H49" s="4">
        <f>IF($G49="","",$G49)</f>
      </c>
      <c r="I49" s="4">
        <f>IF($G49="","",$G49)</f>
      </c>
      <c r="J49" s="4">
        <f>IF($G49="","",$G49)</f>
      </c>
      <c r="K49" s="4">
        <f>IF($G49="","",$G49)</f>
      </c>
      <c r="L49" s="4">
        <f>IF($G49="","",$G49)</f>
      </c>
      <c r="M49" s="4">
        <f>IF($G49="","",$G49)</f>
      </c>
      <c r="N49" s="4">
        <f>IF($G49="","",$G49)</f>
      </c>
      <c r="O49" s="4">
        <f>IF($G49="","",$G49)</f>
      </c>
    </row>
    <row r="50">
      <c r="A50" s="3"/>
      <c r="C50">
        <f>IF(B50="","",IFERROR(VLOOKUP(B50,Properties!$A$2:$D$21,4,FALSE),"not on Properties"))</f>
      </c>
      <c r="E50" s="4"/>
      <c r="F50" s="5"/>
      <c r="G50" s="4">
        <f>IF(E50="","",E50*IF(F50="",1,F50)*0.125)</f>
      </c>
      <c r="H50" s="4">
        <f>IF($G50="","",$G50)</f>
      </c>
      <c r="I50" s="4">
        <f>IF($G50="","",$G50)</f>
      </c>
      <c r="J50" s="4">
        <f>IF($G50="","",$G50)</f>
      </c>
      <c r="K50" s="4">
        <f>IF($G50="","",$G50)</f>
      </c>
      <c r="L50" s="4">
        <f>IF($G50="","",$G50)</f>
      </c>
      <c r="M50" s="4">
        <f>IF($G50="","",$G50)</f>
      </c>
      <c r="N50" s="4">
        <f>IF($G50="","",$G50)</f>
      </c>
      <c r="O50" s="4">
        <f>IF($G50="","",$G50)</f>
      </c>
    </row>
    <row r="51">
      <c r="A51" s="3"/>
      <c r="C51">
        <f>IF(B51="","",IFERROR(VLOOKUP(B51,Properties!$A$2:$D$21,4,FALSE),"not on Properties"))</f>
      </c>
      <c r="E51" s="4"/>
      <c r="F51" s="5"/>
      <c r="G51" s="4">
        <f>IF(E51="","",E51*IF(F51="",1,F51)*0.125)</f>
      </c>
      <c r="H51" s="4">
        <f>IF($G51="","",$G51)</f>
      </c>
      <c r="I51" s="4">
        <f>IF($G51="","",$G51)</f>
      </c>
      <c r="J51" s="4">
        <f>IF($G51="","",$G51)</f>
      </c>
      <c r="K51" s="4">
        <f>IF($G51="","",$G51)</f>
      </c>
      <c r="L51" s="4">
        <f>IF($G51="","",$G51)</f>
      </c>
      <c r="M51" s="4">
        <f>IF($G51="","",$G51)</f>
      </c>
      <c r="N51" s="4">
        <f>IF($G51="","",$G51)</f>
      </c>
      <c r="O51" s="4">
        <f>IF($G51="","",$G51)</f>
      </c>
    </row>
    <row r="52">
      <c r="A52" s="3"/>
      <c r="C52">
        <f>IF(B52="","",IFERROR(VLOOKUP(B52,Properties!$A$2:$D$21,4,FALSE),"not on Properties"))</f>
      </c>
      <c r="E52" s="4"/>
      <c r="F52" s="5"/>
      <c r="G52" s="4">
        <f>IF(E52="","",E52*IF(F52="",1,F52)*0.125)</f>
      </c>
      <c r="H52" s="4">
        <f>IF($G52="","",$G52)</f>
      </c>
      <c r="I52" s="4">
        <f>IF($G52="","",$G52)</f>
      </c>
      <c r="J52" s="4">
        <f>IF($G52="","",$G52)</f>
      </c>
      <c r="K52" s="4">
        <f>IF($G52="","",$G52)</f>
      </c>
      <c r="L52" s="4">
        <f>IF($G52="","",$G52)</f>
      </c>
      <c r="M52" s="4">
        <f>IF($G52="","",$G52)</f>
      </c>
      <c r="N52" s="4">
        <f>IF($G52="","",$G52)</f>
      </c>
      <c r="O52" s="4">
        <f>IF($G52="","",$G52)</f>
      </c>
    </row>
    <row r="53">
      <c r="A53" s="3"/>
      <c r="C53">
        <f>IF(B53="","",IFERROR(VLOOKUP(B53,Properties!$A$2:$D$21,4,FALSE),"not on Properties"))</f>
      </c>
      <c r="E53" s="4"/>
      <c r="F53" s="5"/>
      <c r="G53" s="4">
        <f>IF(E53="","",E53*IF(F53="",1,F53)*0.125)</f>
      </c>
      <c r="H53" s="4">
        <f>IF($G53="","",$G53)</f>
      </c>
      <c r="I53" s="4">
        <f>IF($G53="","",$G53)</f>
      </c>
      <c r="J53" s="4">
        <f>IF($G53="","",$G53)</f>
      </c>
      <c r="K53" s="4">
        <f>IF($G53="","",$G53)</f>
      </c>
      <c r="L53" s="4">
        <f>IF($G53="","",$G53)</f>
      </c>
      <c r="M53" s="4">
        <f>IF($G53="","",$G53)</f>
      </c>
      <c r="N53" s="4">
        <f>IF($G53="","",$G53)</f>
      </c>
      <c r="O53" s="4">
        <f>IF($G53="","",$G53)</f>
      </c>
    </row>
    <row r="54">
      <c r="A54" s="3"/>
      <c r="C54">
        <f>IF(B54="","",IFERROR(VLOOKUP(B54,Properties!$A$2:$D$21,4,FALSE),"not on Properties"))</f>
      </c>
      <c r="E54" s="4"/>
      <c r="F54" s="5"/>
      <c r="G54" s="4">
        <f>IF(E54="","",E54*IF(F54="",1,F54)*0.125)</f>
      </c>
      <c r="H54" s="4">
        <f>IF($G54="","",$G54)</f>
      </c>
      <c r="I54" s="4">
        <f>IF($G54="","",$G54)</f>
      </c>
      <c r="J54" s="4">
        <f>IF($G54="","",$G54)</f>
      </c>
      <c r="K54" s="4">
        <f>IF($G54="","",$G54)</f>
      </c>
      <c r="L54" s="4">
        <f>IF($G54="","",$G54)</f>
      </c>
      <c r="M54" s="4">
        <f>IF($G54="","",$G54)</f>
      </c>
      <c r="N54" s="4">
        <f>IF($G54="","",$G54)</f>
      </c>
      <c r="O54" s="4">
        <f>IF($G54="","",$G54)</f>
      </c>
    </row>
    <row r="55">
      <c r="A55" s="3"/>
      <c r="C55">
        <f>IF(B55="","",IFERROR(VLOOKUP(B55,Properties!$A$2:$D$21,4,FALSE),"not on Properties"))</f>
      </c>
      <c r="E55" s="4"/>
      <c r="F55" s="5"/>
      <c r="G55" s="4">
        <f>IF(E55="","",E55*IF(F55="",1,F55)*0.125)</f>
      </c>
      <c r="H55" s="4">
        <f>IF($G55="","",$G55)</f>
      </c>
      <c r="I55" s="4">
        <f>IF($G55="","",$G55)</f>
      </c>
      <c r="J55" s="4">
        <f>IF($G55="","",$G55)</f>
      </c>
      <c r="K55" s="4">
        <f>IF($G55="","",$G55)</f>
      </c>
      <c r="L55" s="4">
        <f>IF($G55="","",$G55)</f>
      </c>
      <c r="M55" s="4">
        <f>IF($G55="","",$G55)</f>
      </c>
      <c r="N55" s="4">
        <f>IF($G55="","",$G55)</f>
      </c>
      <c r="O55" s="4">
        <f>IF($G55="","",$G55)</f>
      </c>
    </row>
    <row r="56">
      <c r="A56" s="3"/>
      <c r="C56">
        <f>IF(B56="","",IFERROR(VLOOKUP(B56,Properties!$A$2:$D$21,4,FALSE),"not on Properties"))</f>
      </c>
      <c r="E56" s="4"/>
      <c r="F56" s="5"/>
      <c r="G56" s="4">
        <f>IF(E56="","",E56*IF(F56="",1,F56)*0.125)</f>
      </c>
      <c r="H56" s="4">
        <f>IF($G56="","",$G56)</f>
      </c>
      <c r="I56" s="4">
        <f>IF($G56="","",$G56)</f>
      </c>
      <c r="J56" s="4">
        <f>IF($G56="","",$G56)</f>
      </c>
      <c r="K56" s="4">
        <f>IF($G56="","",$G56)</f>
      </c>
      <c r="L56" s="4">
        <f>IF($G56="","",$G56)</f>
      </c>
      <c r="M56" s="4">
        <f>IF($G56="","",$G56)</f>
      </c>
      <c r="N56" s="4">
        <f>IF($G56="","",$G56)</f>
      </c>
      <c r="O56" s="4">
        <f>IF($G56="","",$G56)</f>
      </c>
    </row>
    <row r="57">
      <c r="A57" s="3"/>
      <c r="C57">
        <f>IF(B57="","",IFERROR(VLOOKUP(B57,Properties!$A$2:$D$21,4,FALSE),"not on Properties"))</f>
      </c>
      <c r="E57" s="4"/>
      <c r="F57" s="5"/>
      <c r="G57" s="4">
        <f>IF(E57="","",E57*IF(F57="",1,F57)*0.125)</f>
      </c>
      <c r="H57" s="4">
        <f>IF($G57="","",$G57)</f>
      </c>
      <c r="I57" s="4">
        <f>IF($G57="","",$G57)</f>
      </c>
      <c r="J57" s="4">
        <f>IF($G57="","",$G57)</f>
      </c>
      <c r="K57" s="4">
        <f>IF($G57="","",$G57)</f>
      </c>
      <c r="L57" s="4">
        <f>IF($G57="","",$G57)</f>
      </c>
      <c r="M57" s="4">
        <f>IF($G57="","",$G57)</f>
      </c>
      <c r="N57" s="4">
        <f>IF($G57="","",$G57)</f>
      </c>
      <c r="O57" s="4">
        <f>IF($G57="","",$G57)</f>
      </c>
    </row>
    <row r="58">
      <c r="A58" s="3"/>
      <c r="C58">
        <f>IF(B58="","",IFERROR(VLOOKUP(B58,Properties!$A$2:$D$21,4,FALSE),"not on Properties"))</f>
      </c>
      <c r="E58" s="4"/>
      <c r="F58" s="5"/>
      <c r="G58" s="4">
        <f>IF(E58="","",E58*IF(F58="",1,F58)*0.125)</f>
      </c>
      <c r="H58" s="4">
        <f>IF($G58="","",$G58)</f>
      </c>
      <c r="I58" s="4">
        <f>IF($G58="","",$G58)</f>
      </c>
      <c r="J58" s="4">
        <f>IF($G58="","",$G58)</f>
      </c>
      <c r="K58" s="4">
        <f>IF($G58="","",$G58)</f>
      </c>
      <c r="L58" s="4">
        <f>IF($G58="","",$G58)</f>
      </c>
      <c r="M58" s="4">
        <f>IF($G58="","",$G58)</f>
      </c>
      <c r="N58" s="4">
        <f>IF($G58="","",$G58)</f>
      </c>
      <c r="O58" s="4">
        <f>IF($G58="","",$G58)</f>
      </c>
    </row>
    <row r="59">
      <c r="A59" s="3"/>
      <c r="C59">
        <f>IF(B59="","",IFERROR(VLOOKUP(B59,Properties!$A$2:$D$21,4,FALSE),"not on Properties"))</f>
      </c>
      <c r="E59" s="4"/>
      <c r="F59" s="5"/>
      <c r="G59" s="4">
        <f>IF(E59="","",E59*IF(F59="",1,F59)*0.125)</f>
      </c>
      <c r="H59" s="4">
        <f>IF($G59="","",$G59)</f>
      </c>
      <c r="I59" s="4">
        <f>IF($G59="","",$G59)</f>
      </c>
      <c r="J59" s="4">
        <f>IF($G59="","",$G59)</f>
      </c>
      <c r="K59" s="4">
        <f>IF($G59="","",$G59)</f>
      </c>
      <c r="L59" s="4">
        <f>IF($G59="","",$G59)</f>
      </c>
      <c r="M59" s="4">
        <f>IF($G59="","",$G59)</f>
      </c>
      <c r="N59" s="4">
        <f>IF($G59="","",$G59)</f>
      </c>
      <c r="O59" s="4">
        <f>IF($G59="","",$G59)</f>
      </c>
    </row>
    <row r="60">
      <c r="A60" s="3"/>
      <c r="C60">
        <f>IF(B60="","",IFERROR(VLOOKUP(B60,Properties!$A$2:$D$21,4,FALSE),"not on Properties"))</f>
      </c>
      <c r="E60" s="4"/>
      <c r="F60" s="5"/>
      <c r="G60" s="4">
        <f>IF(E60="","",E60*IF(F60="",1,F60)*0.125)</f>
      </c>
      <c r="H60" s="4">
        <f>IF($G60="","",$G60)</f>
      </c>
      <c r="I60" s="4">
        <f>IF($G60="","",$G60)</f>
      </c>
      <c r="J60" s="4">
        <f>IF($G60="","",$G60)</f>
      </c>
      <c r="K60" s="4">
        <f>IF($G60="","",$G60)</f>
      </c>
      <c r="L60" s="4">
        <f>IF($G60="","",$G60)</f>
      </c>
      <c r="M60" s="4">
        <f>IF($G60="","",$G60)</f>
      </c>
      <c r="N60" s="4">
        <f>IF($G60="","",$G60)</f>
      </c>
      <c r="O60" s="4">
        <f>IF($G60="","",$G60)</f>
      </c>
    </row>
    <row r="61">
      <c r="A61" s="3"/>
      <c r="C61">
        <f>IF(B61="","",IFERROR(VLOOKUP(B61,Properties!$A$2:$D$21,4,FALSE),"not on Properties"))</f>
      </c>
      <c r="E61" s="4"/>
      <c r="F61" s="5"/>
      <c r="G61" s="4">
        <f>IF(E61="","",E61*IF(F61="",1,F61)*0.125)</f>
      </c>
      <c r="H61" s="4">
        <f>IF($G61="","",$G61)</f>
      </c>
      <c r="I61" s="4">
        <f>IF($G61="","",$G61)</f>
      </c>
      <c r="J61" s="4">
        <f>IF($G61="","",$G61)</f>
      </c>
      <c r="K61" s="4">
        <f>IF($G61="","",$G61)</f>
      </c>
      <c r="L61" s="4">
        <f>IF($G61="","",$G61)</f>
      </c>
      <c r="M61" s="4">
        <f>IF($G61="","",$G61)</f>
      </c>
      <c r="N61" s="4">
        <f>IF($G61="","",$G61)</f>
      </c>
      <c r="O61" s="4">
        <f>IF($G61="","",$G61)</f>
      </c>
    </row>
    <row r="62">
      <c r="A62" s="3"/>
      <c r="C62">
        <f>IF(B62="","",IFERROR(VLOOKUP(B62,Properties!$A$2:$D$21,4,FALSE),"not on Properties"))</f>
      </c>
      <c r="E62" s="4"/>
      <c r="F62" s="5"/>
      <c r="G62" s="4">
        <f>IF(E62="","",E62*IF(F62="",1,F62)*0.125)</f>
      </c>
      <c r="H62" s="4">
        <f>IF($G62="","",$G62)</f>
      </c>
      <c r="I62" s="4">
        <f>IF($G62="","",$G62)</f>
      </c>
      <c r="J62" s="4">
        <f>IF($G62="","",$G62)</f>
      </c>
      <c r="K62" s="4">
        <f>IF($G62="","",$G62)</f>
      </c>
      <c r="L62" s="4">
        <f>IF($G62="","",$G62)</f>
      </c>
      <c r="M62" s="4">
        <f>IF($G62="","",$G62)</f>
      </c>
      <c r="N62" s="4">
        <f>IF($G62="","",$G62)</f>
      </c>
      <c r="O62" s="4">
        <f>IF($G62="","",$G62)</f>
      </c>
    </row>
    <row r="63">
      <c r="A63" s="3"/>
      <c r="C63">
        <f>IF(B63="","",IFERROR(VLOOKUP(B63,Properties!$A$2:$D$21,4,FALSE),"not on Properties"))</f>
      </c>
      <c r="E63" s="4"/>
      <c r="F63" s="5"/>
      <c r="G63" s="4">
        <f>IF(E63="","",E63*IF(F63="",1,F63)*0.125)</f>
      </c>
      <c r="H63" s="4">
        <f>IF($G63="","",$G63)</f>
      </c>
      <c r="I63" s="4">
        <f>IF($G63="","",$G63)</f>
      </c>
      <c r="J63" s="4">
        <f>IF($G63="","",$G63)</f>
      </c>
      <c r="K63" s="4">
        <f>IF($G63="","",$G63)</f>
      </c>
      <c r="L63" s="4">
        <f>IF($G63="","",$G63)</f>
      </c>
      <c r="M63" s="4">
        <f>IF($G63="","",$G63)</f>
      </c>
      <c r="N63" s="4">
        <f>IF($G63="","",$G63)</f>
      </c>
      <c r="O63" s="4">
        <f>IF($G63="","",$G63)</f>
      </c>
    </row>
    <row r="64">
      <c r="A64" s="3"/>
      <c r="C64">
        <f>IF(B64="","",IFERROR(VLOOKUP(B64,Properties!$A$2:$D$21,4,FALSE),"not on Properties"))</f>
      </c>
      <c r="E64" s="4"/>
      <c r="F64" s="5"/>
      <c r="G64" s="4">
        <f>IF(E64="","",E64*IF(F64="",1,F64)*0.125)</f>
      </c>
      <c r="H64" s="4">
        <f>IF($G64="","",$G64)</f>
      </c>
      <c r="I64" s="4">
        <f>IF($G64="","",$G64)</f>
      </c>
      <c r="J64" s="4">
        <f>IF($G64="","",$G64)</f>
      </c>
      <c r="K64" s="4">
        <f>IF($G64="","",$G64)</f>
      </c>
      <c r="L64" s="4">
        <f>IF($G64="","",$G64)</f>
      </c>
      <c r="M64" s="4">
        <f>IF($G64="","",$G64)</f>
      </c>
      <c r="N64" s="4">
        <f>IF($G64="","",$G64)</f>
      </c>
      <c r="O64" s="4">
        <f>IF($G64="","",$G64)</f>
      </c>
    </row>
    <row r="65">
      <c r="A65" s="3"/>
      <c r="C65">
        <f>IF(B65="","",IFERROR(VLOOKUP(B65,Properties!$A$2:$D$21,4,FALSE),"not on Properties"))</f>
      </c>
      <c r="E65" s="4"/>
      <c r="F65" s="5"/>
      <c r="G65" s="4">
        <f>IF(E65="","",E65*IF(F65="",1,F65)*0.125)</f>
      </c>
      <c r="H65" s="4">
        <f>IF($G65="","",$G65)</f>
      </c>
      <c r="I65" s="4">
        <f>IF($G65="","",$G65)</f>
      </c>
      <c r="J65" s="4">
        <f>IF($G65="","",$G65)</f>
      </c>
      <c r="K65" s="4">
        <f>IF($G65="","",$G65)</f>
      </c>
      <c r="L65" s="4">
        <f>IF($G65="","",$G65)</f>
      </c>
      <c r="M65" s="4">
        <f>IF($G65="","",$G65)</f>
      </c>
      <c r="N65" s="4">
        <f>IF($G65="","",$G65)</f>
      </c>
      <c r="O65" s="4">
        <f>IF($G65="","",$G65)</f>
      </c>
    </row>
    <row r="66">
      <c r="A66" s="3"/>
      <c r="C66">
        <f>IF(B66="","",IFERROR(VLOOKUP(B66,Properties!$A$2:$D$21,4,FALSE),"not on Properties"))</f>
      </c>
      <c r="E66" s="4"/>
      <c r="F66" s="5"/>
      <c r="G66" s="4">
        <f>IF(E66="","",E66*IF(F66="",1,F66)*0.125)</f>
      </c>
      <c r="H66" s="4">
        <f>IF($G66="","",$G66)</f>
      </c>
      <c r="I66" s="4">
        <f>IF($G66="","",$G66)</f>
      </c>
      <c r="J66" s="4">
        <f>IF($G66="","",$G66)</f>
      </c>
      <c r="K66" s="4">
        <f>IF($G66="","",$G66)</f>
      </c>
      <c r="L66" s="4">
        <f>IF($G66="","",$G66)</f>
      </c>
      <c r="M66" s="4">
        <f>IF($G66="","",$G66)</f>
      </c>
      <c r="N66" s="4">
        <f>IF($G66="","",$G66)</f>
      </c>
      <c r="O66" s="4">
        <f>IF($G66="","",$G66)</f>
      </c>
    </row>
    <row r="67">
      <c r="A67" s="3"/>
      <c r="C67">
        <f>IF(B67="","",IFERROR(VLOOKUP(B67,Properties!$A$2:$D$21,4,FALSE),"not on Properties"))</f>
      </c>
      <c r="E67" s="4"/>
      <c r="F67" s="5"/>
      <c r="G67" s="4">
        <f>IF(E67="","",E67*IF(F67="",1,F67)*0.125)</f>
      </c>
      <c r="H67" s="4">
        <f>IF($G67="","",$G67)</f>
      </c>
      <c r="I67" s="4">
        <f>IF($G67="","",$G67)</f>
      </c>
      <c r="J67" s="4">
        <f>IF($G67="","",$G67)</f>
      </c>
      <c r="K67" s="4">
        <f>IF($G67="","",$G67)</f>
      </c>
      <c r="L67" s="4">
        <f>IF($G67="","",$G67)</f>
      </c>
      <c r="M67" s="4">
        <f>IF($G67="","",$G67)</f>
      </c>
      <c r="N67" s="4">
        <f>IF($G67="","",$G67)</f>
      </c>
      <c r="O67" s="4">
        <f>IF($G67="","",$G67)</f>
      </c>
    </row>
    <row r="68">
      <c r="A68" s="3"/>
      <c r="C68">
        <f>IF(B68="","",IFERROR(VLOOKUP(B68,Properties!$A$2:$D$21,4,FALSE),"not on Properties"))</f>
      </c>
      <c r="E68" s="4"/>
      <c r="F68" s="5"/>
      <c r="G68" s="4">
        <f>IF(E68="","",E68*IF(F68="",1,F68)*0.125)</f>
      </c>
      <c r="H68" s="4">
        <f>IF($G68="","",$G68)</f>
      </c>
      <c r="I68" s="4">
        <f>IF($G68="","",$G68)</f>
      </c>
      <c r="J68" s="4">
        <f>IF($G68="","",$G68)</f>
      </c>
      <c r="K68" s="4">
        <f>IF($G68="","",$G68)</f>
      </c>
      <c r="L68" s="4">
        <f>IF($G68="","",$G68)</f>
      </c>
      <c r="M68" s="4">
        <f>IF($G68="","",$G68)</f>
      </c>
      <c r="N68" s="4">
        <f>IF($G68="","",$G68)</f>
      </c>
      <c r="O68" s="4">
        <f>IF($G68="","",$G68)</f>
      </c>
    </row>
    <row r="69">
      <c r="A69" s="3"/>
      <c r="C69">
        <f>IF(B69="","",IFERROR(VLOOKUP(B69,Properties!$A$2:$D$21,4,FALSE),"not on Properties"))</f>
      </c>
      <c r="E69" s="4"/>
      <c r="F69" s="5"/>
      <c r="G69" s="4">
        <f>IF(E69="","",E69*IF(F69="",1,F69)*0.125)</f>
      </c>
      <c r="H69" s="4">
        <f>IF($G69="","",$G69)</f>
      </c>
      <c r="I69" s="4">
        <f>IF($G69="","",$G69)</f>
      </c>
      <c r="J69" s="4">
        <f>IF($G69="","",$G69)</f>
      </c>
      <c r="K69" s="4">
        <f>IF($G69="","",$G69)</f>
      </c>
      <c r="L69" s="4">
        <f>IF($G69="","",$G69)</f>
      </c>
      <c r="M69" s="4">
        <f>IF($G69="","",$G69)</f>
      </c>
      <c r="N69" s="4">
        <f>IF($G69="","",$G69)</f>
      </c>
      <c r="O69" s="4">
        <f>IF($G69="","",$G69)</f>
      </c>
    </row>
    <row r="70">
      <c r="A70" s="3"/>
      <c r="C70">
        <f>IF(B70="","",IFERROR(VLOOKUP(B70,Properties!$A$2:$D$21,4,FALSE),"not on Properties"))</f>
      </c>
      <c r="E70" s="4"/>
      <c r="F70" s="5"/>
      <c r="G70" s="4">
        <f>IF(E70="","",E70*IF(F70="",1,F70)*0.125)</f>
      </c>
      <c r="H70" s="4">
        <f>IF($G70="","",$G70)</f>
      </c>
      <c r="I70" s="4">
        <f>IF($G70="","",$G70)</f>
      </c>
      <c r="J70" s="4">
        <f>IF($G70="","",$G70)</f>
      </c>
      <c r="K70" s="4">
        <f>IF($G70="","",$G70)</f>
      </c>
      <c r="L70" s="4">
        <f>IF($G70="","",$G70)</f>
      </c>
      <c r="M70" s="4">
        <f>IF($G70="","",$G70)</f>
      </c>
      <c r="N70" s="4">
        <f>IF($G70="","",$G70)</f>
      </c>
      <c r="O70" s="4">
        <f>IF($G70="","",$G70)</f>
      </c>
    </row>
    <row r="71">
      <c r="A71" s="3"/>
      <c r="C71">
        <f>IF(B71="","",IFERROR(VLOOKUP(B71,Properties!$A$2:$D$21,4,FALSE),"not on Properties"))</f>
      </c>
      <c r="E71" s="4"/>
      <c r="F71" s="5"/>
      <c r="G71" s="4">
        <f>IF(E71="","",E71*IF(F71="",1,F71)*0.125)</f>
      </c>
      <c r="H71" s="4">
        <f>IF($G71="","",$G71)</f>
      </c>
      <c r="I71" s="4">
        <f>IF($G71="","",$G71)</f>
      </c>
      <c r="J71" s="4">
        <f>IF($G71="","",$G71)</f>
      </c>
      <c r="K71" s="4">
        <f>IF($G71="","",$G71)</f>
      </c>
      <c r="L71" s="4">
        <f>IF($G71="","",$G71)</f>
      </c>
      <c r="M71" s="4">
        <f>IF($G71="","",$G71)</f>
      </c>
      <c r="N71" s="4">
        <f>IF($G71="","",$G71)</f>
      </c>
      <c r="O71" s="4">
        <f>IF($G71="","",$G71)</f>
      </c>
    </row>
    <row r="72">
      <c r="A72" s="3"/>
      <c r="C72">
        <f>IF(B72="","",IFERROR(VLOOKUP(B72,Properties!$A$2:$D$21,4,FALSE),"not on Properties"))</f>
      </c>
      <c r="E72" s="4"/>
      <c r="F72" s="5"/>
      <c r="G72" s="4">
        <f>IF(E72="","",E72*IF(F72="",1,F72)*0.125)</f>
      </c>
      <c r="H72" s="4">
        <f>IF($G72="","",$G72)</f>
      </c>
      <c r="I72" s="4">
        <f>IF($G72="","",$G72)</f>
      </c>
      <c r="J72" s="4">
        <f>IF($G72="","",$G72)</f>
      </c>
      <c r="K72" s="4">
        <f>IF($G72="","",$G72)</f>
      </c>
      <c r="L72" s="4">
        <f>IF($G72="","",$G72)</f>
      </c>
      <c r="M72" s="4">
        <f>IF($G72="","",$G72)</f>
      </c>
      <c r="N72" s="4">
        <f>IF($G72="","",$G72)</f>
      </c>
      <c r="O72" s="4">
        <f>IF($G72="","",$G72)</f>
      </c>
    </row>
    <row r="73">
      <c r="A73" s="3"/>
      <c r="C73">
        <f>IF(B73="","",IFERROR(VLOOKUP(B73,Properties!$A$2:$D$21,4,FALSE),"not on Properties"))</f>
      </c>
      <c r="E73" s="4"/>
      <c r="F73" s="5"/>
      <c r="G73" s="4">
        <f>IF(E73="","",E73*IF(F73="",1,F73)*0.125)</f>
      </c>
      <c r="H73" s="4">
        <f>IF($G73="","",$G73)</f>
      </c>
      <c r="I73" s="4">
        <f>IF($G73="","",$G73)</f>
      </c>
      <c r="J73" s="4">
        <f>IF($G73="","",$G73)</f>
      </c>
      <c r="K73" s="4">
        <f>IF($G73="","",$G73)</f>
      </c>
      <c r="L73" s="4">
        <f>IF($G73="","",$G73)</f>
      </c>
      <c r="M73" s="4">
        <f>IF($G73="","",$G73)</f>
      </c>
      <c r="N73" s="4">
        <f>IF($G73="","",$G73)</f>
      </c>
      <c r="O73" s="4">
        <f>IF($G73="","",$G73)</f>
      </c>
    </row>
    <row r="74">
      <c r="A74" s="3"/>
      <c r="C74">
        <f>IF(B74="","",IFERROR(VLOOKUP(B74,Properties!$A$2:$D$21,4,FALSE),"not on Properties"))</f>
      </c>
      <c r="E74" s="4"/>
      <c r="F74" s="5"/>
      <c r="G74" s="4">
        <f>IF(E74="","",E74*IF(F74="",1,F74)*0.125)</f>
      </c>
      <c r="H74" s="4">
        <f>IF($G74="","",$G74)</f>
      </c>
      <c r="I74" s="4">
        <f>IF($G74="","",$G74)</f>
      </c>
      <c r="J74" s="4">
        <f>IF($G74="","",$G74)</f>
      </c>
      <c r="K74" s="4">
        <f>IF($G74="","",$G74)</f>
      </c>
      <c r="L74" s="4">
        <f>IF($G74="","",$G74)</f>
      </c>
      <c r="M74" s="4">
        <f>IF($G74="","",$G74)</f>
      </c>
      <c r="N74" s="4">
        <f>IF($G74="","",$G74)</f>
      </c>
      <c r="O74" s="4">
        <f>IF($G74="","",$G74)</f>
      </c>
    </row>
    <row r="75">
      <c r="A75" s="3"/>
      <c r="C75">
        <f>IF(B75="","",IFERROR(VLOOKUP(B75,Properties!$A$2:$D$21,4,FALSE),"not on Properties"))</f>
      </c>
      <c r="E75" s="4"/>
      <c r="F75" s="5"/>
      <c r="G75" s="4">
        <f>IF(E75="","",E75*IF(F75="",1,F75)*0.125)</f>
      </c>
      <c r="H75" s="4">
        <f>IF($G75="","",$G75)</f>
      </c>
      <c r="I75" s="4">
        <f>IF($G75="","",$G75)</f>
      </c>
      <c r="J75" s="4">
        <f>IF($G75="","",$G75)</f>
      </c>
      <c r="K75" s="4">
        <f>IF($G75="","",$G75)</f>
      </c>
      <c r="L75" s="4">
        <f>IF($G75="","",$G75)</f>
      </c>
      <c r="M75" s="4">
        <f>IF($G75="","",$G75)</f>
      </c>
      <c r="N75" s="4">
        <f>IF($G75="","",$G75)</f>
      </c>
      <c r="O75" s="4">
        <f>IF($G75="","",$G75)</f>
      </c>
    </row>
    <row r="76">
      <c r="A76" s="3"/>
      <c r="C76">
        <f>IF(B76="","",IFERROR(VLOOKUP(B76,Properties!$A$2:$D$21,4,FALSE),"not on Properties"))</f>
      </c>
      <c r="E76" s="4"/>
      <c r="F76" s="5"/>
      <c r="G76" s="4">
        <f>IF(E76="","",E76*IF(F76="",1,F76)*0.125)</f>
      </c>
      <c r="H76" s="4">
        <f>IF($G76="","",$G76)</f>
      </c>
      <c r="I76" s="4">
        <f>IF($G76="","",$G76)</f>
      </c>
      <c r="J76" s="4">
        <f>IF($G76="","",$G76)</f>
      </c>
      <c r="K76" s="4">
        <f>IF($G76="","",$G76)</f>
      </c>
      <c r="L76" s="4">
        <f>IF($G76="","",$G76)</f>
      </c>
      <c r="M76" s="4">
        <f>IF($G76="","",$G76)</f>
      </c>
      <c r="N76" s="4">
        <f>IF($G76="","",$G76)</f>
      </c>
      <c r="O76" s="4">
        <f>IF($G76="","",$G76)</f>
      </c>
    </row>
    <row r="77">
      <c r="A77" s="3"/>
      <c r="C77">
        <f>IF(B77="","",IFERROR(VLOOKUP(B77,Properties!$A$2:$D$21,4,FALSE),"not on Properties"))</f>
      </c>
      <c r="E77" s="4"/>
      <c r="F77" s="5"/>
      <c r="G77" s="4">
        <f>IF(E77="","",E77*IF(F77="",1,F77)*0.125)</f>
      </c>
      <c r="H77" s="4">
        <f>IF($G77="","",$G77)</f>
      </c>
      <c r="I77" s="4">
        <f>IF($G77="","",$G77)</f>
      </c>
      <c r="J77" s="4">
        <f>IF($G77="","",$G77)</f>
      </c>
      <c r="K77" s="4">
        <f>IF($G77="","",$G77)</f>
      </c>
      <c r="L77" s="4">
        <f>IF($G77="","",$G77)</f>
      </c>
      <c r="M77" s="4">
        <f>IF($G77="","",$G77)</f>
      </c>
      <c r="N77" s="4">
        <f>IF($G77="","",$G77)</f>
      </c>
      <c r="O77" s="4">
        <f>IF($G77="","",$G77)</f>
      </c>
    </row>
    <row r="78">
      <c r="A78" s="3"/>
      <c r="C78">
        <f>IF(B78="","",IFERROR(VLOOKUP(B78,Properties!$A$2:$D$21,4,FALSE),"not on Properties"))</f>
      </c>
      <c r="E78" s="4"/>
      <c r="F78" s="5"/>
      <c r="G78" s="4">
        <f>IF(E78="","",E78*IF(F78="",1,F78)*0.125)</f>
      </c>
      <c r="H78" s="4">
        <f>IF($G78="","",$G78)</f>
      </c>
      <c r="I78" s="4">
        <f>IF($G78="","",$G78)</f>
      </c>
      <c r="J78" s="4">
        <f>IF($G78="","",$G78)</f>
      </c>
      <c r="K78" s="4">
        <f>IF($G78="","",$G78)</f>
      </c>
      <c r="L78" s="4">
        <f>IF($G78="","",$G78)</f>
      </c>
      <c r="M78" s="4">
        <f>IF($G78="","",$G78)</f>
      </c>
      <c r="N78" s="4">
        <f>IF($G78="","",$G78)</f>
      </c>
      <c r="O78" s="4">
        <f>IF($G78="","",$G78)</f>
      </c>
    </row>
    <row r="79">
      <c r="A79" s="3"/>
      <c r="C79">
        <f>IF(B79="","",IFERROR(VLOOKUP(B79,Properties!$A$2:$D$21,4,FALSE),"not on Properties"))</f>
      </c>
      <c r="E79" s="4"/>
      <c r="F79" s="5"/>
      <c r="G79" s="4">
        <f>IF(E79="","",E79*IF(F79="",1,F79)*0.125)</f>
      </c>
      <c r="H79" s="4">
        <f>IF($G79="","",$G79)</f>
      </c>
      <c r="I79" s="4">
        <f>IF($G79="","",$G79)</f>
      </c>
      <c r="J79" s="4">
        <f>IF($G79="","",$G79)</f>
      </c>
      <c r="K79" s="4">
        <f>IF($G79="","",$G79)</f>
      </c>
      <c r="L79" s="4">
        <f>IF($G79="","",$G79)</f>
      </c>
      <c r="M79" s="4">
        <f>IF($G79="","",$G79)</f>
      </c>
      <c r="N79" s="4">
        <f>IF($G79="","",$G79)</f>
      </c>
      <c r="O79" s="4">
        <f>IF($G79="","",$G79)</f>
      </c>
    </row>
    <row r="80">
      <c r="A80" s="3"/>
      <c r="C80">
        <f>IF(B80="","",IFERROR(VLOOKUP(B80,Properties!$A$2:$D$21,4,FALSE),"not on Properties"))</f>
      </c>
      <c r="E80" s="4"/>
      <c r="F80" s="5"/>
      <c r="G80" s="4">
        <f>IF(E80="","",E80*IF(F80="",1,F80)*0.125)</f>
      </c>
      <c r="H80" s="4">
        <f>IF($G80="","",$G80)</f>
      </c>
      <c r="I80" s="4">
        <f>IF($G80="","",$G80)</f>
      </c>
      <c r="J80" s="4">
        <f>IF($G80="","",$G80)</f>
      </c>
      <c r="K80" s="4">
        <f>IF($G80="","",$G80)</f>
      </c>
      <c r="L80" s="4">
        <f>IF($G80="","",$G80)</f>
      </c>
      <c r="M80" s="4">
        <f>IF($G80="","",$G80)</f>
      </c>
      <c r="N80" s="4">
        <f>IF($G80="","",$G80)</f>
      </c>
      <c r="O80" s="4">
        <f>IF($G80="","",$G80)</f>
      </c>
    </row>
    <row r="81">
      <c r="A81" s="3"/>
      <c r="C81">
        <f>IF(B81="","",IFERROR(VLOOKUP(B81,Properties!$A$2:$D$21,4,FALSE),"not on Properties"))</f>
      </c>
      <c r="E81" s="4"/>
      <c r="F81" s="5"/>
      <c r="G81" s="4">
        <f>IF(E81="","",E81*IF(F81="",1,F81)*0.125)</f>
      </c>
      <c r="H81" s="4">
        <f>IF($G81="","",$G81)</f>
      </c>
      <c r="I81" s="4">
        <f>IF($G81="","",$G81)</f>
      </c>
      <c r="J81" s="4">
        <f>IF($G81="","",$G81)</f>
      </c>
      <c r="K81" s="4">
        <f>IF($G81="","",$G81)</f>
      </c>
      <c r="L81" s="4">
        <f>IF($G81="","",$G81)</f>
      </c>
      <c r="M81" s="4">
        <f>IF($G81="","",$G81)</f>
      </c>
      <c r="N81" s="4">
        <f>IF($G81="","",$G81)</f>
      </c>
      <c r="O81" s="4">
        <f>IF($G81="","",$G81)</f>
      </c>
    </row>
    <row r="82">
      <c r="A82" s="3"/>
      <c r="C82">
        <f>IF(B82="","",IFERROR(VLOOKUP(B82,Properties!$A$2:$D$21,4,FALSE),"not on Properties"))</f>
      </c>
      <c r="E82" s="4"/>
      <c r="F82" s="5"/>
      <c r="G82" s="4">
        <f>IF(E82="","",E82*IF(F82="",1,F82)*0.125)</f>
      </c>
      <c r="H82" s="4">
        <f>IF($G82="","",$G82)</f>
      </c>
      <c r="I82" s="4">
        <f>IF($G82="","",$G82)</f>
      </c>
      <c r="J82" s="4">
        <f>IF($G82="","",$G82)</f>
      </c>
      <c r="K82" s="4">
        <f>IF($G82="","",$G82)</f>
      </c>
      <c r="L82" s="4">
        <f>IF($G82="","",$G82)</f>
      </c>
      <c r="M82" s="4">
        <f>IF($G82="","",$G82)</f>
      </c>
      <c r="N82" s="4">
        <f>IF($G82="","",$G82)</f>
      </c>
      <c r="O82" s="4">
        <f>IF($G82="","",$G82)</f>
      </c>
    </row>
    <row r="83">
      <c r="A83" s="3"/>
      <c r="C83">
        <f>IF(B83="","",IFERROR(VLOOKUP(B83,Properties!$A$2:$D$21,4,FALSE),"not on Properties"))</f>
      </c>
      <c r="E83" s="4"/>
      <c r="F83" s="5"/>
      <c r="G83" s="4">
        <f>IF(E83="","",E83*IF(F83="",1,F83)*0.125)</f>
      </c>
      <c r="H83" s="4">
        <f>IF($G83="","",$G83)</f>
      </c>
      <c r="I83" s="4">
        <f>IF($G83="","",$G83)</f>
      </c>
      <c r="J83" s="4">
        <f>IF($G83="","",$G83)</f>
      </c>
      <c r="K83" s="4">
        <f>IF($G83="","",$G83)</f>
      </c>
      <c r="L83" s="4">
        <f>IF($G83="","",$G83)</f>
      </c>
      <c r="M83" s="4">
        <f>IF($G83="","",$G83)</f>
      </c>
      <c r="N83" s="4">
        <f>IF($G83="","",$G83)</f>
      </c>
      <c r="O83" s="4">
        <f>IF($G83="","",$G83)</f>
      </c>
    </row>
    <row r="84">
      <c r="A84" s="3"/>
      <c r="C84">
        <f>IF(B84="","",IFERROR(VLOOKUP(B84,Properties!$A$2:$D$21,4,FALSE),"not on Properties"))</f>
      </c>
      <c r="E84" s="4"/>
      <c r="F84" s="5"/>
      <c r="G84" s="4">
        <f>IF(E84="","",E84*IF(F84="",1,F84)*0.125)</f>
      </c>
      <c r="H84" s="4">
        <f>IF($G84="","",$G84)</f>
      </c>
      <c r="I84" s="4">
        <f>IF($G84="","",$G84)</f>
      </c>
      <c r="J84" s="4">
        <f>IF($G84="","",$G84)</f>
      </c>
      <c r="K84" s="4">
        <f>IF($G84="","",$G84)</f>
      </c>
      <c r="L84" s="4">
        <f>IF($G84="","",$G84)</f>
      </c>
      <c r="M84" s="4">
        <f>IF($G84="","",$G84)</f>
      </c>
      <c r="N84" s="4">
        <f>IF($G84="","",$G84)</f>
      </c>
      <c r="O84" s="4">
        <f>IF($G84="","",$G84)</f>
      </c>
    </row>
    <row r="85">
      <c r="A85" s="3"/>
      <c r="C85">
        <f>IF(B85="","",IFERROR(VLOOKUP(B85,Properties!$A$2:$D$21,4,FALSE),"not on Properties"))</f>
      </c>
      <c r="E85" s="4"/>
      <c r="F85" s="5"/>
      <c r="G85" s="4">
        <f>IF(E85="","",E85*IF(F85="",1,F85)*0.125)</f>
      </c>
      <c r="H85" s="4">
        <f>IF($G85="","",$G85)</f>
      </c>
      <c r="I85" s="4">
        <f>IF($G85="","",$G85)</f>
      </c>
      <c r="J85" s="4">
        <f>IF($G85="","",$G85)</f>
      </c>
      <c r="K85" s="4">
        <f>IF($G85="","",$G85)</f>
      </c>
      <c r="L85" s="4">
        <f>IF($G85="","",$G85)</f>
      </c>
      <c r="M85" s="4">
        <f>IF($G85="","",$G85)</f>
      </c>
      <c r="N85" s="4">
        <f>IF($G85="","",$G85)</f>
      </c>
      <c r="O85" s="4">
        <f>IF($G85="","",$G85)</f>
      </c>
    </row>
    <row r="86">
      <c r="A86" s="3"/>
      <c r="C86">
        <f>IF(B86="","",IFERROR(VLOOKUP(B86,Properties!$A$2:$D$21,4,FALSE),"not on Properties"))</f>
      </c>
      <c r="E86" s="4"/>
      <c r="F86" s="5"/>
      <c r="G86" s="4">
        <f>IF(E86="","",E86*IF(F86="",1,F86)*0.125)</f>
      </c>
      <c r="H86" s="4">
        <f>IF($G86="","",$G86)</f>
      </c>
      <c r="I86" s="4">
        <f>IF($G86="","",$G86)</f>
      </c>
      <c r="J86" s="4">
        <f>IF($G86="","",$G86)</f>
      </c>
      <c r="K86" s="4">
        <f>IF($G86="","",$G86)</f>
      </c>
      <c r="L86" s="4">
        <f>IF($G86="","",$G86)</f>
      </c>
      <c r="M86" s="4">
        <f>IF($G86="","",$G86)</f>
      </c>
      <c r="N86" s="4">
        <f>IF($G86="","",$G86)</f>
      </c>
      <c r="O86" s="4">
        <f>IF($G86="","",$G86)</f>
      </c>
    </row>
    <row r="87">
      <c r="A87" s="3"/>
      <c r="C87">
        <f>IF(B87="","",IFERROR(VLOOKUP(B87,Properties!$A$2:$D$21,4,FALSE),"not on Properties"))</f>
      </c>
      <c r="E87" s="4"/>
      <c r="F87" s="5"/>
      <c r="G87" s="4">
        <f>IF(E87="","",E87*IF(F87="",1,F87)*0.125)</f>
      </c>
      <c r="H87" s="4">
        <f>IF($G87="","",$G87)</f>
      </c>
      <c r="I87" s="4">
        <f>IF($G87="","",$G87)</f>
      </c>
      <c r="J87" s="4">
        <f>IF($G87="","",$G87)</f>
      </c>
      <c r="K87" s="4">
        <f>IF($G87="","",$G87)</f>
      </c>
      <c r="L87" s="4">
        <f>IF($G87="","",$G87)</f>
      </c>
      <c r="M87" s="4">
        <f>IF($G87="","",$G87)</f>
      </c>
      <c r="N87" s="4">
        <f>IF($G87="","",$G87)</f>
      </c>
      <c r="O87" s="4">
        <f>IF($G87="","",$G87)</f>
      </c>
    </row>
    <row r="88">
      <c r="A88" s="3"/>
      <c r="C88">
        <f>IF(B88="","",IFERROR(VLOOKUP(B88,Properties!$A$2:$D$21,4,FALSE),"not on Properties"))</f>
      </c>
      <c r="E88" s="4"/>
      <c r="F88" s="5"/>
      <c r="G88" s="4">
        <f>IF(E88="","",E88*IF(F88="",1,F88)*0.125)</f>
      </c>
      <c r="H88" s="4">
        <f>IF($G88="","",$G88)</f>
      </c>
      <c r="I88" s="4">
        <f>IF($G88="","",$G88)</f>
      </c>
      <c r="J88" s="4">
        <f>IF($G88="","",$G88)</f>
      </c>
      <c r="K88" s="4">
        <f>IF($G88="","",$G88)</f>
      </c>
      <c r="L88" s="4">
        <f>IF($G88="","",$G88)</f>
      </c>
      <c r="M88" s="4">
        <f>IF($G88="","",$G88)</f>
      </c>
      <c r="N88" s="4">
        <f>IF($G88="","",$G88)</f>
      </c>
      <c r="O88" s="4">
        <f>IF($G88="","",$G88)</f>
      </c>
    </row>
    <row r="89">
      <c r="A89" s="3"/>
      <c r="C89">
        <f>IF(B89="","",IFERROR(VLOOKUP(B89,Properties!$A$2:$D$21,4,FALSE),"not on Properties"))</f>
      </c>
      <c r="E89" s="4"/>
      <c r="F89" s="5"/>
      <c r="G89" s="4">
        <f>IF(E89="","",E89*IF(F89="",1,F89)*0.125)</f>
      </c>
      <c r="H89" s="4">
        <f>IF($G89="","",$G89)</f>
      </c>
      <c r="I89" s="4">
        <f>IF($G89="","",$G89)</f>
      </c>
      <c r="J89" s="4">
        <f>IF($G89="","",$G89)</f>
      </c>
      <c r="K89" s="4">
        <f>IF($G89="","",$G89)</f>
      </c>
      <c r="L89" s="4">
        <f>IF($G89="","",$G89)</f>
      </c>
      <c r="M89" s="4">
        <f>IF($G89="","",$G89)</f>
      </c>
      <c r="N89" s="4">
        <f>IF($G89="","",$G89)</f>
      </c>
      <c r="O89" s="4">
        <f>IF($G89="","",$G89)</f>
      </c>
    </row>
    <row r="90">
      <c r="A90" s="3"/>
      <c r="C90">
        <f>IF(B90="","",IFERROR(VLOOKUP(B90,Properties!$A$2:$D$21,4,FALSE),"not on Properties"))</f>
      </c>
      <c r="E90" s="4"/>
      <c r="F90" s="5"/>
      <c r="G90" s="4">
        <f>IF(E90="","",E90*IF(F90="",1,F90)*0.125)</f>
      </c>
      <c r="H90" s="4">
        <f>IF($G90="","",$G90)</f>
      </c>
      <c r="I90" s="4">
        <f>IF($G90="","",$G90)</f>
      </c>
      <c r="J90" s="4">
        <f>IF($G90="","",$G90)</f>
      </c>
      <c r="K90" s="4">
        <f>IF($G90="","",$G90)</f>
      </c>
      <c r="L90" s="4">
        <f>IF($G90="","",$G90)</f>
      </c>
      <c r="M90" s="4">
        <f>IF($G90="","",$G90)</f>
      </c>
      <c r="N90" s="4">
        <f>IF($G90="","",$G90)</f>
      </c>
      <c r="O90" s="4">
        <f>IF($G90="","",$G90)</f>
      </c>
    </row>
    <row r="91">
      <c r="A91" s="3"/>
      <c r="C91">
        <f>IF(B91="","",IFERROR(VLOOKUP(B91,Properties!$A$2:$D$21,4,FALSE),"not on Properties"))</f>
      </c>
      <c r="E91" s="4"/>
      <c r="F91" s="5"/>
      <c r="G91" s="4">
        <f>IF(E91="","",E91*IF(F91="",1,F91)*0.125)</f>
      </c>
      <c r="H91" s="4">
        <f>IF($G91="","",$G91)</f>
      </c>
      <c r="I91" s="4">
        <f>IF($G91="","",$G91)</f>
      </c>
      <c r="J91" s="4">
        <f>IF($G91="","",$G91)</f>
      </c>
      <c r="K91" s="4">
        <f>IF($G91="","",$G91)</f>
      </c>
      <c r="L91" s="4">
        <f>IF($G91="","",$G91)</f>
      </c>
      <c r="M91" s="4">
        <f>IF($G91="","",$G91)</f>
      </c>
      <c r="N91" s="4">
        <f>IF($G91="","",$G91)</f>
      </c>
      <c r="O91" s="4">
        <f>IF($G91="","",$G91)</f>
      </c>
    </row>
    <row r="92">
      <c r="A92" s="3"/>
      <c r="C92">
        <f>IF(B92="","",IFERROR(VLOOKUP(B92,Properties!$A$2:$D$21,4,FALSE),"not on Properties"))</f>
      </c>
      <c r="E92" s="4"/>
      <c r="F92" s="5"/>
      <c r="G92" s="4">
        <f>IF(E92="","",E92*IF(F92="",1,F92)*0.125)</f>
      </c>
      <c r="H92" s="4">
        <f>IF($G92="","",$G92)</f>
      </c>
      <c r="I92" s="4">
        <f>IF($G92="","",$G92)</f>
      </c>
      <c r="J92" s="4">
        <f>IF($G92="","",$G92)</f>
      </c>
      <c r="K92" s="4">
        <f>IF($G92="","",$G92)</f>
      </c>
      <c r="L92" s="4">
        <f>IF($G92="","",$G92)</f>
      </c>
      <c r="M92" s="4">
        <f>IF($G92="","",$G92)</f>
      </c>
      <c r="N92" s="4">
        <f>IF($G92="","",$G92)</f>
      </c>
      <c r="O92" s="4">
        <f>IF($G92="","",$G92)</f>
      </c>
    </row>
    <row r="93">
      <c r="A93" s="3"/>
      <c r="C93">
        <f>IF(B93="","",IFERROR(VLOOKUP(B93,Properties!$A$2:$D$21,4,FALSE),"not on Properties"))</f>
      </c>
      <c r="E93" s="4"/>
      <c r="F93" s="5"/>
      <c r="G93" s="4">
        <f>IF(E93="","",E93*IF(F93="",1,F93)*0.125)</f>
      </c>
      <c r="H93" s="4">
        <f>IF($G93="","",$G93)</f>
      </c>
      <c r="I93" s="4">
        <f>IF($G93="","",$G93)</f>
      </c>
      <c r="J93" s="4">
        <f>IF($G93="","",$G93)</f>
      </c>
      <c r="K93" s="4">
        <f>IF($G93="","",$G93)</f>
      </c>
      <c r="L93" s="4">
        <f>IF($G93="","",$G93)</f>
      </c>
      <c r="M93" s="4">
        <f>IF($G93="","",$G93)</f>
      </c>
      <c r="N93" s="4">
        <f>IF($G93="","",$G93)</f>
      </c>
      <c r="O93" s="4">
        <f>IF($G93="","",$G93)</f>
      </c>
    </row>
    <row r="94">
      <c r="A94" s="3"/>
      <c r="C94">
        <f>IF(B94="","",IFERROR(VLOOKUP(B94,Properties!$A$2:$D$21,4,FALSE),"not on Properties"))</f>
      </c>
      <c r="E94" s="4"/>
      <c r="F94" s="5"/>
      <c r="G94" s="4">
        <f>IF(E94="","",E94*IF(F94="",1,F94)*0.125)</f>
      </c>
      <c r="H94" s="4">
        <f>IF($G94="","",$G94)</f>
      </c>
      <c r="I94" s="4">
        <f>IF($G94="","",$G94)</f>
      </c>
      <c r="J94" s="4">
        <f>IF($G94="","",$G94)</f>
      </c>
      <c r="K94" s="4">
        <f>IF($G94="","",$G94)</f>
      </c>
      <c r="L94" s="4">
        <f>IF($G94="","",$G94)</f>
      </c>
      <c r="M94" s="4">
        <f>IF($G94="","",$G94)</f>
      </c>
      <c r="N94" s="4">
        <f>IF($G94="","",$G94)</f>
      </c>
      <c r="O94" s="4">
        <f>IF($G94="","",$G94)</f>
      </c>
    </row>
    <row r="95">
      <c r="A95" s="3"/>
      <c r="C95">
        <f>IF(B95="","",IFERROR(VLOOKUP(B95,Properties!$A$2:$D$21,4,FALSE),"not on Properties"))</f>
      </c>
      <c r="E95" s="4"/>
      <c r="F95" s="5"/>
      <c r="G95" s="4">
        <f>IF(E95="","",E95*IF(F95="",1,F95)*0.125)</f>
      </c>
      <c r="H95" s="4">
        <f>IF($G95="","",$G95)</f>
      </c>
      <c r="I95" s="4">
        <f>IF($G95="","",$G95)</f>
      </c>
      <c r="J95" s="4">
        <f>IF($G95="","",$G95)</f>
      </c>
      <c r="K95" s="4">
        <f>IF($G95="","",$G95)</f>
      </c>
      <c r="L95" s="4">
        <f>IF($G95="","",$G95)</f>
      </c>
      <c r="M95" s="4">
        <f>IF($G95="","",$G95)</f>
      </c>
      <c r="N95" s="4">
        <f>IF($G95="","",$G95)</f>
      </c>
      <c r="O95" s="4">
        <f>IF($G95="","",$G95)</f>
      </c>
    </row>
    <row r="96">
      <c r="A96" s="3"/>
      <c r="C96">
        <f>IF(B96="","",IFERROR(VLOOKUP(B96,Properties!$A$2:$D$21,4,FALSE),"not on Properties"))</f>
      </c>
      <c r="E96" s="4"/>
      <c r="F96" s="5"/>
      <c r="G96" s="4">
        <f>IF(E96="","",E96*IF(F96="",1,F96)*0.125)</f>
      </c>
      <c r="H96" s="4">
        <f>IF($G96="","",$G96)</f>
      </c>
      <c r="I96" s="4">
        <f>IF($G96="","",$G96)</f>
      </c>
      <c r="J96" s="4">
        <f>IF($G96="","",$G96)</f>
      </c>
      <c r="K96" s="4">
        <f>IF($G96="","",$G96)</f>
      </c>
      <c r="L96" s="4">
        <f>IF($G96="","",$G96)</f>
      </c>
      <c r="M96" s="4">
        <f>IF($G96="","",$G96)</f>
      </c>
      <c r="N96" s="4">
        <f>IF($G96="","",$G96)</f>
      </c>
      <c r="O96" s="4">
        <f>IF($G96="","",$G96)</f>
      </c>
    </row>
    <row r="97">
      <c r="A97" s="3"/>
      <c r="C97">
        <f>IF(B97="","",IFERROR(VLOOKUP(B97,Properties!$A$2:$D$21,4,FALSE),"not on Properties"))</f>
      </c>
      <c r="E97" s="4"/>
      <c r="F97" s="5"/>
      <c r="G97" s="4">
        <f>IF(E97="","",E97*IF(F97="",1,F97)*0.125)</f>
      </c>
      <c r="H97" s="4">
        <f>IF($G97="","",$G97)</f>
      </c>
      <c r="I97" s="4">
        <f>IF($G97="","",$G97)</f>
      </c>
      <c r="J97" s="4">
        <f>IF($G97="","",$G97)</f>
      </c>
      <c r="K97" s="4">
        <f>IF($G97="","",$G97)</f>
      </c>
      <c r="L97" s="4">
        <f>IF($G97="","",$G97)</f>
      </c>
      <c r="M97" s="4">
        <f>IF($G97="","",$G97)</f>
      </c>
      <c r="N97" s="4">
        <f>IF($G97="","",$G97)</f>
      </c>
      <c r="O97" s="4">
        <f>IF($G97="","",$G97)</f>
      </c>
    </row>
    <row r="98">
      <c r="A98" s="3"/>
      <c r="C98">
        <f>IF(B98="","",IFERROR(VLOOKUP(B98,Properties!$A$2:$D$21,4,FALSE),"not on Properties"))</f>
      </c>
      <c r="E98" s="4"/>
      <c r="F98" s="5"/>
      <c r="G98" s="4">
        <f>IF(E98="","",E98*IF(F98="",1,F98)*0.125)</f>
      </c>
      <c r="H98" s="4">
        <f>IF($G98="","",$G98)</f>
      </c>
      <c r="I98" s="4">
        <f>IF($G98="","",$G98)</f>
      </c>
      <c r="J98" s="4">
        <f>IF($G98="","",$G98)</f>
      </c>
      <c r="K98" s="4">
        <f>IF($G98="","",$G98)</f>
      </c>
      <c r="L98" s="4">
        <f>IF($G98="","",$G98)</f>
      </c>
      <c r="M98" s="4">
        <f>IF($G98="","",$G98)</f>
      </c>
      <c r="N98" s="4">
        <f>IF($G98="","",$G98)</f>
      </c>
      <c r="O98" s="4">
        <f>IF($G98="","",$G98)</f>
      </c>
    </row>
    <row r="99">
      <c r="A99" s="3"/>
      <c r="C99">
        <f>IF(B99="","",IFERROR(VLOOKUP(B99,Properties!$A$2:$D$21,4,FALSE),"not on Properties"))</f>
      </c>
      <c r="E99" s="4"/>
      <c r="F99" s="5"/>
      <c r="G99" s="4">
        <f>IF(E99="","",E99*IF(F99="",1,F99)*0.125)</f>
      </c>
      <c r="H99" s="4">
        <f>IF($G99="","",$G99)</f>
      </c>
      <c r="I99" s="4">
        <f>IF($G99="","",$G99)</f>
      </c>
      <c r="J99" s="4">
        <f>IF($G99="","",$G99)</f>
      </c>
      <c r="K99" s="4">
        <f>IF($G99="","",$G99)</f>
      </c>
      <c r="L99" s="4">
        <f>IF($G99="","",$G99)</f>
      </c>
      <c r="M99" s="4">
        <f>IF($G99="","",$G99)</f>
      </c>
      <c r="N99" s="4">
        <f>IF($G99="","",$G99)</f>
      </c>
      <c r="O99" s="4">
        <f>IF($G99="","",$G99)</f>
      </c>
    </row>
    <row r="100">
      <c r="A100" s="3"/>
      <c r="C100">
        <f>IF(B100="","",IFERROR(VLOOKUP(B100,Properties!$A$2:$D$21,4,FALSE),"not on Properties"))</f>
      </c>
      <c r="E100" s="4"/>
      <c r="F100" s="5"/>
      <c r="G100" s="4">
        <f>IF(E100="","",E100*IF(F100="",1,F100)*0.125)</f>
      </c>
      <c r="H100" s="4">
        <f>IF($G100="","",$G100)</f>
      </c>
      <c r="I100" s="4">
        <f>IF($G100="","",$G100)</f>
      </c>
      <c r="J100" s="4">
        <f>IF($G100="","",$G100)</f>
      </c>
      <c r="K100" s="4">
        <f>IF($G100="","",$G100)</f>
      </c>
      <c r="L100" s="4">
        <f>IF($G100="","",$G100)</f>
      </c>
      <c r="M100" s="4">
        <f>IF($G100="","",$G100)</f>
      </c>
      <c r="N100" s="4">
        <f>IF($G100="","",$G100)</f>
      </c>
      <c r="O100" s="4">
        <f>IF($G100="","",$G100)</f>
      </c>
    </row>
    <row r="101">
      <c r="A101" s="3"/>
      <c r="C101">
        <f>IF(B101="","",IFERROR(VLOOKUP(B101,Properties!$A$2:$D$21,4,FALSE),"not on Properties"))</f>
      </c>
      <c r="E101" s="4"/>
      <c r="F101" s="5"/>
      <c r="G101" s="4">
        <f>IF(E101="","",E101*IF(F101="",1,F101)*0.125)</f>
      </c>
      <c r="H101" s="4">
        <f>IF($G101="","",$G101)</f>
      </c>
      <c r="I101" s="4">
        <f>IF($G101="","",$G101)</f>
      </c>
      <c r="J101" s="4">
        <f>IF($G101="","",$G101)</f>
      </c>
      <c r="K101" s="4">
        <f>IF($G101="","",$G101)</f>
      </c>
      <c r="L101" s="4">
        <f>IF($G101="","",$G101)</f>
      </c>
      <c r="M101" s="4">
        <f>IF($G101="","",$G101)</f>
      </c>
      <c r="N101" s="4">
        <f>IF($G101="","",$G101)</f>
      </c>
      <c r="O101" s="4">
        <f>IF($G101="","",$G101)</f>
      </c>
    </row>
    <row r="103">
      <c r="D103" s="7" t="inlineStr">
        <is>
          <t xml:space="preserve">Total wear &amp; tear this year</t>
        </is>
      </c>
      <c r="G103" s="8">
        <f>SUM(G2:G101)</f>
      </c>
    </row>
    <row r="105">
      <c r="A105" s="6" t="inlineStr">
        <is>
          <t xml:space="preserve">Furniture, white goods, carpets and fittings — wear and tear at 12.5% of the letting share of cost, for eight years. Not repairs, and not the building itself. Where the allowances come to more than the rent, the excess only carries forward against future rental income.</t>
        </is>
      </c>
    </row>
  </sheetData>
  <dataValidations count="1">
    <dataValidation type="list" allowBlank="1" showInputMessage="1" showErrorMessage="1" sqref="B2:B101">
      <formula1>PropertyRefs</formula1>
    </dataValidation>
  </dataValidations>
</worksheet>
</file>

<file path=xl/worksheets/sheet6.xml><?xml version="1.0" encoding="utf-8"?>
<worksheet xmlns="http://schemas.openxmlformats.org/spreadsheetml/2006/main">
  <sheetViews>
    <sheetView workbookViewId="0"/>
  </sheetViews>
  <sheetFormatPr defaultRowHeight="15"/>
  <cols>
    <col min="1" max="1" width="14" customWidth="1"/>
    <col min="2" max="2" width="62" customWidth="1"/>
    <col min="3" max="3" width="16" customWidth="1"/>
    <col min="4" max="4" width="18" customWidth="1"/>
    <col min="5" max="5" width="18" customWidth="1"/>
    <col min="6" max="6" width="18" customWidth="1"/>
    <col min="7" max="7" width="18" customWidth="1"/>
    <col min="8" max="8" width="18" customWidth="1"/>
    <col min="9" max="9" width="46" customWidth="1"/>
    <col min="10" max="10" width="46" customWidth="1"/>
  </cols>
  <sheetData>
    <row r="1">
      <c r="A1" s="2" t="inlineStr">
        <is>
          <t xml:space="preserve">Summary — 2025</t>
        </is>
      </c>
    </row>
    <row r="3">
      <c r="A3" s="6" t="inlineStr">
        <is>
          <t xml:space="preserve">Nothing on this tab is typed by hand except the three carry-forward figures, which are marked. Everything else totals what you entered on the other tabs.</t>
        </is>
      </c>
    </row>
    <row r="5">
      <c r="A5" s="7" t="inlineStr">
        <is>
          <t xml:space="preserve">Each property on its own</t>
        </is>
      </c>
    </row>
    <row r="6">
      <c r="A6" s="6" t="inlineStr">
        <is>
          <t xml:space="preserve">Revenue's helpsheet requires a separate computation for each property, prepared and retained even though the form takes totals. This is it. Pre-letting and retrofitting are capped per property here, so the totals below are already the allowable amounts.</t>
        </is>
      </c>
    </row>
    <row r="8">
      <c r="A8" s="1" t="inlineStr">
        <is>
          <t xml:space="preserve">Property</t>
        </is>
      </c>
      <c r="B8" s="1" t="inlineStr">
        <is>
          <t xml:space="preserve">Type</t>
        </is>
      </c>
      <c r="C8" s="1" t="inlineStr">
        <is>
          <t xml:space="preserve">Gross rent</t>
        </is>
      </c>
      <c r="D8" s="1" t="inlineStr">
        <is>
          <t xml:space="preserve">Pre-letting (capped)</t>
        </is>
      </c>
      <c r="E8" s="1" t="inlineStr">
        <is>
          <t xml:space="preserve">Retrofitting (capped)</t>
        </is>
      </c>
      <c r="F8" s="1" t="inlineStr">
        <is>
          <t xml:space="preserve">Allowable expenses</t>
        </is>
      </c>
      <c r="G8" s="1" t="inlineStr">
        <is>
          <t xml:space="preserve">Capital allowances</t>
        </is>
      </c>
      <c r="H8" s="1" t="inlineStr">
        <is>
          <t xml:space="preserve">Net profit / (loss)</t>
        </is>
      </c>
      <c r="I8" s="1" t="inlineStr">
        <is>
          <t xml:space="preserve">Form 11</t>
        </is>
      </c>
      <c r="J8" s="1" t="inlineStr">
        <is>
          <t xml:space="preserve">Check</t>
        </is>
      </c>
    </row>
    <row r="9">
      <c r="A9">
        <f>IF(Properties!$A2="","",Properties!$A2)</f>
      </c>
      <c r="B9">
        <f>IF(Properties!$A2="","",Properties!$D2)</f>
      </c>
      <c r="C9" s="4">
        <f>IF(Properties!$A2="","",SUMIF('Rental income'!$B$2:$B$301,Properties!$A2,'Rental income'!$F$2:$F$301))</f>
      </c>
      <c r="D9" s="4">
        <f>IF(Properties!$A2="","",MIN(SUMIFS(Expenses!$K$2:$K$501,Expenses!$B$2:$B$501,Properties!$A2,Expenses!$F$2:$F$501,"Pre-letting expenditure (S. 97A)"),10000))</f>
      </c>
      <c r="E9" s="4">
        <f>IF(Properties!$A2="","",MIN(SUMIFS(Expenses!$K$2:$K$501,Expenses!$B$2:$B$501,Properties!$A2,Expenses!$F$2:$F$501,"Retrofitting deduction (RRPR)"),10000))</f>
      </c>
      <c r="F9" s="4">
        <f>IF(Properties!$A2="","",SUMIF(Expenses!$B$2:$B$501,Properties!$A2,Expenses!$K$2:$K$501)-MAX(0,SUMIFS(Expenses!$K$2:$K$501,Expenses!$B$2:$B$501,Properties!$A2,Expenses!$F$2:$F$501,"Pre-letting expenditure (S. 97A)")-10000)-MAX(0,SUMIFS(Expenses!$K$2:$K$501,Expenses!$B$2:$B$501,Properties!$A2,Expenses!$F$2:$F$501,"Retrofitting deduction (RRPR)")-10000))</f>
      </c>
      <c r="G9" s="4">
        <f>IF(Properties!$A2="","",SUMIF('Capital items'!$B$2:$B$101,Properties!$A2,'Capital items'!$G$2:$G$101))</f>
      </c>
      <c r="H9" s="4">
        <f>IF(Properties!$A2="","",C9-F9-G9)</f>
      </c>
      <c r="I9" s="6">
        <f>IF(A9="","",IF(AND(B9="Residential",H9&gt;0,H9=MAXIFS($H$9:$H$28,$B$9:$B$28,"Residential")),"Highest net profit - line 207(c) wants this LPT ID",""))</f>
      </c>
      <c r="J9" s="6">
        <f>IF(A9="","",IF(SUMIFS(Expenses!$K$2:$K$501,Expenses!$B$2:$B$501,A9,Expenses!$F$2:$F$501,"Pre-letting expenditure (S. 97A)")&gt;10000,"Pre-letting capped - "&amp;TEXT(SUMIFS(Expenses!$K$2:$K$501,Expenses!$B$2:$B$501,A9,Expenses!$F$2:$F$501,"Pre-letting expenditure (S. 97A)")-10000,"#,##0.00")&amp;" is not allowable",IF(SUMIFS(Expenses!$K$2:$K$501,Expenses!$B$2:$B$501,A9,Expenses!$F$2:$F$501,"Retrofitting deduction (RRPR)")&gt;10000,"Retrofitting capped - "&amp;TEXT(SUMIFS(Expenses!$K$2:$K$501,Expenses!$B$2:$B$501,A9,Expenses!$F$2:$F$501,"Retrofitting deduction (RRPR)")-10000,"#,##0.00")&amp;" is not allowable","")))</f>
      </c>
    </row>
    <row r="10">
      <c r="A10">
        <f>IF(Properties!$A3="","",Properties!$A3)</f>
      </c>
      <c r="B10">
        <f>IF(Properties!$A3="","",Properties!$D3)</f>
      </c>
      <c r="C10" s="4">
        <f>IF(Properties!$A3="","",SUMIF('Rental income'!$B$2:$B$301,Properties!$A3,'Rental income'!$F$2:$F$301))</f>
      </c>
      <c r="D10" s="4">
        <f>IF(Properties!$A3="","",MIN(SUMIFS(Expenses!$K$2:$K$501,Expenses!$B$2:$B$501,Properties!$A3,Expenses!$F$2:$F$501,"Pre-letting expenditure (S. 97A)"),10000))</f>
      </c>
      <c r="E10" s="4">
        <f>IF(Properties!$A3="","",MIN(SUMIFS(Expenses!$K$2:$K$501,Expenses!$B$2:$B$501,Properties!$A3,Expenses!$F$2:$F$501,"Retrofitting deduction (RRPR)"),10000))</f>
      </c>
      <c r="F10" s="4">
        <f>IF(Properties!$A3="","",SUMIF(Expenses!$B$2:$B$501,Properties!$A3,Expenses!$K$2:$K$501)-MAX(0,SUMIFS(Expenses!$K$2:$K$501,Expenses!$B$2:$B$501,Properties!$A3,Expenses!$F$2:$F$501,"Pre-letting expenditure (S. 97A)")-10000)-MAX(0,SUMIFS(Expenses!$K$2:$K$501,Expenses!$B$2:$B$501,Properties!$A3,Expenses!$F$2:$F$501,"Retrofitting deduction (RRPR)")-10000))</f>
      </c>
      <c r="G10" s="4">
        <f>IF(Properties!$A3="","",SUMIF('Capital items'!$B$2:$B$101,Properties!$A3,'Capital items'!$G$2:$G$101))</f>
      </c>
      <c r="H10" s="4">
        <f>IF(Properties!$A3="","",C10-F10-G10)</f>
      </c>
      <c r="I10" s="6">
        <f>IF(A10="","",IF(AND(B10="Residential",H10&gt;0,H10=MAXIFS($H$9:$H$28,$B$9:$B$28,"Residential")),"Highest net profit - line 207(c) wants this LPT ID",""))</f>
      </c>
      <c r="J10" s="6">
        <f>IF(A10="","",IF(SUMIFS(Expenses!$K$2:$K$501,Expenses!$B$2:$B$501,A10,Expenses!$F$2:$F$501,"Pre-letting expenditure (S. 97A)")&gt;10000,"Pre-letting capped - "&amp;TEXT(SUMIFS(Expenses!$K$2:$K$501,Expenses!$B$2:$B$501,A10,Expenses!$F$2:$F$501,"Pre-letting expenditure (S. 97A)")-10000,"#,##0.00")&amp;" is not allowable",IF(SUMIFS(Expenses!$K$2:$K$501,Expenses!$B$2:$B$501,A10,Expenses!$F$2:$F$501,"Retrofitting deduction (RRPR)")&gt;10000,"Retrofitting capped - "&amp;TEXT(SUMIFS(Expenses!$K$2:$K$501,Expenses!$B$2:$B$501,A10,Expenses!$F$2:$F$501,"Retrofitting deduction (RRPR)")-10000,"#,##0.00")&amp;" is not allowable","")))</f>
      </c>
    </row>
    <row r="11">
      <c r="A11">
        <f>IF(Properties!$A4="","",Properties!$A4)</f>
      </c>
      <c r="B11">
        <f>IF(Properties!$A4="","",Properties!$D4)</f>
      </c>
      <c r="C11" s="4">
        <f>IF(Properties!$A4="","",SUMIF('Rental income'!$B$2:$B$301,Properties!$A4,'Rental income'!$F$2:$F$301))</f>
      </c>
      <c r="D11" s="4">
        <f>IF(Properties!$A4="","",MIN(SUMIFS(Expenses!$K$2:$K$501,Expenses!$B$2:$B$501,Properties!$A4,Expenses!$F$2:$F$501,"Pre-letting expenditure (S. 97A)"),10000))</f>
      </c>
      <c r="E11" s="4">
        <f>IF(Properties!$A4="","",MIN(SUMIFS(Expenses!$K$2:$K$501,Expenses!$B$2:$B$501,Properties!$A4,Expenses!$F$2:$F$501,"Retrofitting deduction (RRPR)"),10000))</f>
      </c>
      <c r="F11" s="4">
        <f>IF(Properties!$A4="","",SUMIF(Expenses!$B$2:$B$501,Properties!$A4,Expenses!$K$2:$K$501)-MAX(0,SUMIFS(Expenses!$K$2:$K$501,Expenses!$B$2:$B$501,Properties!$A4,Expenses!$F$2:$F$501,"Pre-letting expenditure (S. 97A)")-10000)-MAX(0,SUMIFS(Expenses!$K$2:$K$501,Expenses!$B$2:$B$501,Properties!$A4,Expenses!$F$2:$F$501,"Retrofitting deduction (RRPR)")-10000))</f>
      </c>
      <c r="G11" s="4">
        <f>IF(Properties!$A4="","",SUMIF('Capital items'!$B$2:$B$101,Properties!$A4,'Capital items'!$G$2:$G$101))</f>
      </c>
      <c r="H11" s="4">
        <f>IF(Properties!$A4="","",C11-F11-G11)</f>
      </c>
      <c r="I11" s="6">
        <f>IF(A11="","",IF(AND(B11="Residential",H11&gt;0,H11=MAXIFS($H$9:$H$28,$B$9:$B$28,"Residential")),"Highest net profit - line 207(c) wants this LPT ID",""))</f>
      </c>
      <c r="J11" s="6">
        <f>IF(A11="","",IF(SUMIFS(Expenses!$K$2:$K$501,Expenses!$B$2:$B$501,A11,Expenses!$F$2:$F$501,"Pre-letting expenditure (S. 97A)")&gt;10000,"Pre-letting capped - "&amp;TEXT(SUMIFS(Expenses!$K$2:$K$501,Expenses!$B$2:$B$501,A11,Expenses!$F$2:$F$501,"Pre-letting expenditure (S. 97A)")-10000,"#,##0.00")&amp;" is not allowable",IF(SUMIFS(Expenses!$K$2:$K$501,Expenses!$B$2:$B$501,A11,Expenses!$F$2:$F$501,"Retrofitting deduction (RRPR)")&gt;10000,"Retrofitting capped - "&amp;TEXT(SUMIFS(Expenses!$K$2:$K$501,Expenses!$B$2:$B$501,A11,Expenses!$F$2:$F$501,"Retrofitting deduction (RRPR)")-10000,"#,##0.00")&amp;" is not allowable","")))</f>
      </c>
    </row>
    <row r="12">
      <c r="A12">
        <f>IF(Properties!$A5="","",Properties!$A5)</f>
      </c>
      <c r="B12">
        <f>IF(Properties!$A5="","",Properties!$D5)</f>
      </c>
      <c r="C12" s="4">
        <f>IF(Properties!$A5="","",SUMIF('Rental income'!$B$2:$B$301,Properties!$A5,'Rental income'!$F$2:$F$301))</f>
      </c>
      <c r="D12" s="4">
        <f>IF(Properties!$A5="","",MIN(SUMIFS(Expenses!$K$2:$K$501,Expenses!$B$2:$B$501,Properties!$A5,Expenses!$F$2:$F$501,"Pre-letting expenditure (S. 97A)"),10000))</f>
      </c>
      <c r="E12" s="4">
        <f>IF(Properties!$A5="","",MIN(SUMIFS(Expenses!$K$2:$K$501,Expenses!$B$2:$B$501,Properties!$A5,Expenses!$F$2:$F$501,"Retrofitting deduction (RRPR)"),10000))</f>
      </c>
      <c r="F12" s="4">
        <f>IF(Properties!$A5="","",SUMIF(Expenses!$B$2:$B$501,Properties!$A5,Expenses!$K$2:$K$501)-MAX(0,SUMIFS(Expenses!$K$2:$K$501,Expenses!$B$2:$B$501,Properties!$A5,Expenses!$F$2:$F$501,"Pre-letting expenditure (S. 97A)")-10000)-MAX(0,SUMIFS(Expenses!$K$2:$K$501,Expenses!$B$2:$B$501,Properties!$A5,Expenses!$F$2:$F$501,"Retrofitting deduction (RRPR)")-10000))</f>
      </c>
      <c r="G12" s="4">
        <f>IF(Properties!$A5="","",SUMIF('Capital items'!$B$2:$B$101,Properties!$A5,'Capital items'!$G$2:$G$101))</f>
      </c>
      <c r="H12" s="4">
        <f>IF(Properties!$A5="","",C12-F12-G12)</f>
      </c>
      <c r="I12" s="6">
        <f>IF(A12="","",IF(AND(B12="Residential",H12&gt;0,H12=MAXIFS($H$9:$H$28,$B$9:$B$28,"Residential")),"Highest net profit - line 207(c) wants this LPT ID",""))</f>
      </c>
      <c r="J12" s="6">
        <f>IF(A12="","",IF(SUMIFS(Expenses!$K$2:$K$501,Expenses!$B$2:$B$501,A12,Expenses!$F$2:$F$501,"Pre-letting expenditure (S. 97A)")&gt;10000,"Pre-letting capped - "&amp;TEXT(SUMIFS(Expenses!$K$2:$K$501,Expenses!$B$2:$B$501,A12,Expenses!$F$2:$F$501,"Pre-letting expenditure (S. 97A)")-10000,"#,##0.00")&amp;" is not allowable",IF(SUMIFS(Expenses!$K$2:$K$501,Expenses!$B$2:$B$501,A12,Expenses!$F$2:$F$501,"Retrofitting deduction (RRPR)")&gt;10000,"Retrofitting capped - "&amp;TEXT(SUMIFS(Expenses!$K$2:$K$501,Expenses!$B$2:$B$501,A12,Expenses!$F$2:$F$501,"Retrofitting deduction (RRPR)")-10000,"#,##0.00")&amp;" is not allowable","")))</f>
      </c>
    </row>
    <row r="13">
      <c r="A13">
        <f>IF(Properties!$A6="","",Properties!$A6)</f>
      </c>
      <c r="B13">
        <f>IF(Properties!$A6="","",Properties!$D6)</f>
      </c>
      <c r="C13" s="4">
        <f>IF(Properties!$A6="","",SUMIF('Rental income'!$B$2:$B$301,Properties!$A6,'Rental income'!$F$2:$F$301))</f>
      </c>
      <c r="D13" s="4">
        <f>IF(Properties!$A6="","",MIN(SUMIFS(Expenses!$K$2:$K$501,Expenses!$B$2:$B$501,Properties!$A6,Expenses!$F$2:$F$501,"Pre-letting expenditure (S. 97A)"),10000))</f>
      </c>
      <c r="E13" s="4">
        <f>IF(Properties!$A6="","",MIN(SUMIFS(Expenses!$K$2:$K$501,Expenses!$B$2:$B$501,Properties!$A6,Expenses!$F$2:$F$501,"Retrofitting deduction (RRPR)"),10000))</f>
      </c>
      <c r="F13" s="4">
        <f>IF(Properties!$A6="","",SUMIF(Expenses!$B$2:$B$501,Properties!$A6,Expenses!$K$2:$K$501)-MAX(0,SUMIFS(Expenses!$K$2:$K$501,Expenses!$B$2:$B$501,Properties!$A6,Expenses!$F$2:$F$501,"Pre-letting expenditure (S. 97A)")-10000)-MAX(0,SUMIFS(Expenses!$K$2:$K$501,Expenses!$B$2:$B$501,Properties!$A6,Expenses!$F$2:$F$501,"Retrofitting deduction (RRPR)")-10000))</f>
      </c>
      <c r="G13" s="4">
        <f>IF(Properties!$A6="","",SUMIF('Capital items'!$B$2:$B$101,Properties!$A6,'Capital items'!$G$2:$G$101))</f>
      </c>
      <c r="H13" s="4">
        <f>IF(Properties!$A6="","",C13-F13-G13)</f>
      </c>
      <c r="I13" s="6">
        <f>IF(A13="","",IF(AND(B13="Residential",H13&gt;0,H13=MAXIFS($H$9:$H$28,$B$9:$B$28,"Residential")),"Highest net profit - line 207(c) wants this LPT ID",""))</f>
      </c>
      <c r="J13" s="6">
        <f>IF(A13="","",IF(SUMIFS(Expenses!$K$2:$K$501,Expenses!$B$2:$B$501,A13,Expenses!$F$2:$F$501,"Pre-letting expenditure (S. 97A)")&gt;10000,"Pre-letting capped - "&amp;TEXT(SUMIFS(Expenses!$K$2:$K$501,Expenses!$B$2:$B$501,A13,Expenses!$F$2:$F$501,"Pre-letting expenditure (S. 97A)")-10000,"#,##0.00")&amp;" is not allowable",IF(SUMIFS(Expenses!$K$2:$K$501,Expenses!$B$2:$B$501,A13,Expenses!$F$2:$F$501,"Retrofitting deduction (RRPR)")&gt;10000,"Retrofitting capped - "&amp;TEXT(SUMIFS(Expenses!$K$2:$K$501,Expenses!$B$2:$B$501,A13,Expenses!$F$2:$F$501,"Retrofitting deduction (RRPR)")-10000,"#,##0.00")&amp;" is not allowable","")))</f>
      </c>
    </row>
    <row r="14">
      <c r="A14">
        <f>IF(Properties!$A7="","",Properties!$A7)</f>
      </c>
      <c r="B14">
        <f>IF(Properties!$A7="","",Properties!$D7)</f>
      </c>
      <c r="C14" s="4">
        <f>IF(Properties!$A7="","",SUMIF('Rental income'!$B$2:$B$301,Properties!$A7,'Rental income'!$F$2:$F$301))</f>
      </c>
      <c r="D14" s="4">
        <f>IF(Properties!$A7="","",MIN(SUMIFS(Expenses!$K$2:$K$501,Expenses!$B$2:$B$501,Properties!$A7,Expenses!$F$2:$F$501,"Pre-letting expenditure (S. 97A)"),10000))</f>
      </c>
      <c r="E14" s="4">
        <f>IF(Properties!$A7="","",MIN(SUMIFS(Expenses!$K$2:$K$501,Expenses!$B$2:$B$501,Properties!$A7,Expenses!$F$2:$F$501,"Retrofitting deduction (RRPR)"),10000))</f>
      </c>
      <c r="F14" s="4">
        <f>IF(Properties!$A7="","",SUMIF(Expenses!$B$2:$B$501,Properties!$A7,Expenses!$K$2:$K$501)-MAX(0,SUMIFS(Expenses!$K$2:$K$501,Expenses!$B$2:$B$501,Properties!$A7,Expenses!$F$2:$F$501,"Pre-letting expenditure (S. 97A)")-10000)-MAX(0,SUMIFS(Expenses!$K$2:$K$501,Expenses!$B$2:$B$501,Properties!$A7,Expenses!$F$2:$F$501,"Retrofitting deduction (RRPR)")-10000))</f>
      </c>
      <c r="G14" s="4">
        <f>IF(Properties!$A7="","",SUMIF('Capital items'!$B$2:$B$101,Properties!$A7,'Capital items'!$G$2:$G$101))</f>
      </c>
      <c r="H14" s="4">
        <f>IF(Properties!$A7="","",C14-F14-G14)</f>
      </c>
      <c r="I14" s="6">
        <f>IF(A14="","",IF(AND(B14="Residential",H14&gt;0,H14=MAXIFS($H$9:$H$28,$B$9:$B$28,"Residential")),"Highest net profit - line 207(c) wants this LPT ID",""))</f>
      </c>
      <c r="J14" s="6">
        <f>IF(A14="","",IF(SUMIFS(Expenses!$K$2:$K$501,Expenses!$B$2:$B$501,A14,Expenses!$F$2:$F$501,"Pre-letting expenditure (S. 97A)")&gt;10000,"Pre-letting capped - "&amp;TEXT(SUMIFS(Expenses!$K$2:$K$501,Expenses!$B$2:$B$501,A14,Expenses!$F$2:$F$501,"Pre-letting expenditure (S. 97A)")-10000,"#,##0.00")&amp;" is not allowable",IF(SUMIFS(Expenses!$K$2:$K$501,Expenses!$B$2:$B$501,A14,Expenses!$F$2:$F$501,"Retrofitting deduction (RRPR)")&gt;10000,"Retrofitting capped - "&amp;TEXT(SUMIFS(Expenses!$K$2:$K$501,Expenses!$B$2:$B$501,A14,Expenses!$F$2:$F$501,"Retrofitting deduction (RRPR)")-10000,"#,##0.00")&amp;" is not allowable","")))</f>
      </c>
    </row>
    <row r="15">
      <c r="A15">
        <f>IF(Properties!$A8="","",Properties!$A8)</f>
      </c>
      <c r="B15">
        <f>IF(Properties!$A8="","",Properties!$D8)</f>
      </c>
      <c r="C15" s="4">
        <f>IF(Properties!$A8="","",SUMIF('Rental income'!$B$2:$B$301,Properties!$A8,'Rental income'!$F$2:$F$301))</f>
      </c>
      <c r="D15" s="4">
        <f>IF(Properties!$A8="","",MIN(SUMIFS(Expenses!$K$2:$K$501,Expenses!$B$2:$B$501,Properties!$A8,Expenses!$F$2:$F$501,"Pre-letting expenditure (S. 97A)"),10000))</f>
      </c>
      <c r="E15" s="4">
        <f>IF(Properties!$A8="","",MIN(SUMIFS(Expenses!$K$2:$K$501,Expenses!$B$2:$B$501,Properties!$A8,Expenses!$F$2:$F$501,"Retrofitting deduction (RRPR)"),10000))</f>
      </c>
      <c r="F15" s="4">
        <f>IF(Properties!$A8="","",SUMIF(Expenses!$B$2:$B$501,Properties!$A8,Expenses!$K$2:$K$501)-MAX(0,SUMIFS(Expenses!$K$2:$K$501,Expenses!$B$2:$B$501,Properties!$A8,Expenses!$F$2:$F$501,"Pre-letting expenditure (S. 97A)")-10000)-MAX(0,SUMIFS(Expenses!$K$2:$K$501,Expenses!$B$2:$B$501,Properties!$A8,Expenses!$F$2:$F$501,"Retrofitting deduction (RRPR)")-10000))</f>
      </c>
      <c r="G15" s="4">
        <f>IF(Properties!$A8="","",SUMIF('Capital items'!$B$2:$B$101,Properties!$A8,'Capital items'!$G$2:$G$101))</f>
      </c>
      <c r="H15" s="4">
        <f>IF(Properties!$A8="","",C15-F15-G15)</f>
      </c>
      <c r="I15" s="6">
        <f>IF(A15="","",IF(AND(B15="Residential",H15&gt;0,H15=MAXIFS($H$9:$H$28,$B$9:$B$28,"Residential")),"Highest net profit - line 207(c) wants this LPT ID",""))</f>
      </c>
      <c r="J15" s="6">
        <f>IF(A15="","",IF(SUMIFS(Expenses!$K$2:$K$501,Expenses!$B$2:$B$501,A15,Expenses!$F$2:$F$501,"Pre-letting expenditure (S. 97A)")&gt;10000,"Pre-letting capped - "&amp;TEXT(SUMIFS(Expenses!$K$2:$K$501,Expenses!$B$2:$B$501,A15,Expenses!$F$2:$F$501,"Pre-letting expenditure (S. 97A)")-10000,"#,##0.00")&amp;" is not allowable",IF(SUMIFS(Expenses!$K$2:$K$501,Expenses!$B$2:$B$501,A15,Expenses!$F$2:$F$501,"Retrofitting deduction (RRPR)")&gt;10000,"Retrofitting capped - "&amp;TEXT(SUMIFS(Expenses!$K$2:$K$501,Expenses!$B$2:$B$501,A15,Expenses!$F$2:$F$501,"Retrofitting deduction (RRPR)")-10000,"#,##0.00")&amp;" is not allowable","")))</f>
      </c>
    </row>
    <row r="16">
      <c r="A16">
        <f>IF(Properties!$A9="","",Properties!$A9)</f>
      </c>
      <c r="B16">
        <f>IF(Properties!$A9="","",Properties!$D9)</f>
      </c>
      <c r="C16" s="4">
        <f>IF(Properties!$A9="","",SUMIF('Rental income'!$B$2:$B$301,Properties!$A9,'Rental income'!$F$2:$F$301))</f>
      </c>
      <c r="D16" s="4">
        <f>IF(Properties!$A9="","",MIN(SUMIFS(Expenses!$K$2:$K$501,Expenses!$B$2:$B$501,Properties!$A9,Expenses!$F$2:$F$501,"Pre-letting expenditure (S. 97A)"),10000))</f>
      </c>
      <c r="E16" s="4">
        <f>IF(Properties!$A9="","",MIN(SUMIFS(Expenses!$K$2:$K$501,Expenses!$B$2:$B$501,Properties!$A9,Expenses!$F$2:$F$501,"Retrofitting deduction (RRPR)"),10000))</f>
      </c>
      <c r="F16" s="4">
        <f>IF(Properties!$A9="","",SUMIF(Expenses!$B$2:$B$501,Properties!$A9,Expenses!$K$2:$K$501)-MAX(0,SUMIFS(Expenses!$K$2:$K$501,Expenses!$B$2:$B$501,Properties!$A9,Expenses!$F$2:$F$501,"Pre-letting expenditure (S. 97A)")-10000)-MAX(0,SUMIFS(Expenses!$K$2:$K$501,Expenses!$B$2:$B$501,Properties!$A9,Expenses!$F$2:$F$501,"Retrofitting deduction (RRPR)")-10000))</f>
      </c>
      <c r="G16" s="4">
        <f>IF(Properties!$A9="","",SUMIF('Capital items'!$B$2:$B$101,Properties!$A9,'Capital items'!$G$2:$G$101))</f>
      </c>
      <c r="H16" s="4">
        <f>IF(Properties!$A9="","",C16-F16-G16)</f>
      </c>
      <c r="I16" s="6">
        <f>IF(A16="","",IF(AND(B16="Residential",H16&gt;0,H16=MAXIFS($H$9:$H$28,$B$9:$B$28,"Residential")),"Highest net profit - line 207(c) wants this LPT ID",""))</f>
      </c>
      <c r="J16" s="6">
        <f>IF(A16="","",IF(SUMIFS(Expenses!$K$2:$K$501,Expenses!$B$2:$B$501,A16,Expenses!$F$2:$F$501,"Pre-letting expenditure (S. 97A)")&gt;10000,"Pre-letting capped - "&amp;TEXT(SUMIFS(Expenses!$K$2:$K$501,Expenses!$B$2:$B$501,A16,Expenses!$F$2:$F$501,"Pre-letting expenditure (S. 97A)")-10000,"#,##0.00")&amp;" is not allowable",IF(SUMIFS(Expenses!$K$2:$K$501,Expenses!$B$2:$B$501,A16,Expenses!$F$2:$F$501,"Retrofitting deduction (RRPR)")&gt;10000,"Retrofitting capped - "&amp;TEXT(SUMIFS(Expenses!$K$2:$K$501,Expenses!$B$2:$B$501,A16,Expenses!$F$2:$F$501,"Retrofitting deduction (RRPR)")-10000,"#,##0.00")&amp;" is not allowable","")))</f>
      </c>
    </row>
    <row r="17">
      <c r="A17">
        <f>IF(Properties!$A10="","",Properties!$A10)</f>
      </c>
      <c r="B17">
        <f>IF(Properties!$A10="","",Properties!$D10)</f>
      </c>
      <c r="C17" s="4">
        <f>IF(Properties!$A10="","",SUMIF('Rental income'!$B$2:$B$301,Properties!$A10,'Rental income'!$F$2:$F$301))</f>
      </c>
      <c r="D17" s="4">
        <f>IF(Properties!$A10="","",MIN(SUMIFS(Expenses!$K$2:$K$501,Expenses!$B$2:$B$501,Properties!$A10,Expenses!$F$2:$F$501,"Pre-letting expenditure (S. 97A)"),10000))</f>
      </c>
      <c r="E17" s="4">
        <f>IF(Properties!$A10="","",MIN(SUMIFS(Expenses!$K$2:$K$501,Expenses!$B$2:$B$501,Properties!$A10,Expenses!$F$2:$F$501,"Retrofitting deduction (RRPR)"),10000))</f>
      </c>
      <c r="F17" s="4">
        <f>IF(Properties!$A10="","",SUMIF(Expenses!$B$2:$B$501,Properties!$A10,Expenses!$K$2:$K$501)-MAX(0,SUMIFS(Expenses!$K$2:$K$501,Expenses!$B$2:$B$501,Properties!$A10,Expenses!$F$2:$F$501,"Pre-letting expenditure (S. 97A)")-10000)-MAX(0,SUMIFS(Expenses!$K$2:$K$501,Expenses!$B$2:$B$501,Properties!$A10,Expenses!$F$2:$F$501,"Retrofitting deduction (RRPR)")-10000))</f>
      </c>
      <c r="G17" s="4">
        <f>IF(Properties!$A10="","",SUMIF('Capital items'!$B$2:$B$101,Properties!$A10,'Capital items'!$G$2:$G$101))</f>
      </c>
      <c r="H17" s="4">
        <f>IF(Properties!$A10="","",C17-F17-G17)</f>
      </c>
      <c r="I17" s="6">
        <f>IF(A17="","",IF(AND(B17="Residential",H17&gt;0,H17=MAXIFS($H$9:$H$28,$B$9:$B$28,"Residential")),"Highest net profit - line 207(c) wants this LPT ID",""))</f>
      </c>
      <c r="J17" s="6">
        <f>IF(A17="","",IF(SUMIFS(Expenses!$K$2:$K$501,Expenses!$B$2:$B$501,A17,Expenses!$F$2:$F$501,"Pre-letting expenditure (S. 97A)")&gt;10000,"Pre-letting capped - "&amp;TEXT(SUMIFS(Expenses!$K$2:$K$501,Expenses!$B$2:$B$501,A17,Expenses!$F$2:$F$501,"Pre-letting expenditure (S. 97A)")-10000,"#,##0.00")&amp;" is not allowable",IF(SUMIFS(Expenses!$K$2:$K$501,Expenses!$B$2:$B$501,A17,Expenses!$F$2:$F$501,"Retrofitting deduction (RRPR)")&gt;10000,"Retrofitting capped - "&amp;TEXT(SUMIFS(Expenses!$K$2:$K$501,Expenses!$B$2:$B$501,A17,Expenses!$F$2:$F$501,"Retrofitting deduction (RRPR)")-10000,"#,##0.00")&amp;" is not allowable","")))</f>
      </c>
    </row>
    <row r="18">
      <c r="A18">
        <f>IF(Properties!$A11="","",Properties!$A11)</f>
      </c>
      <c r="B18">
        <f>IF(Properties!$A11="","",Properties!$D11)</f>
      </c>
      <c r="C18" s="4">
        <f>IF(Properties!$A11="","",SUMIF('Rental income'!$B$2:$B$301,Properties!$A11,'Rental income'!$F$2:$F$301))</f>
      </c>
      <c r="D18" s="4">
        <f>IF(Properties!$A11="","",MIN(SUMIFS(Expenses!$K$2:$K$501,Expenses!$B$2:$B$501,Properties!$A11,Expenses!$F$2:$F$501,"Pre-letting expenditure (S. 97A)"),10000))</f>
      </c>
      <c r="E18" s="4">
        <f>IF(Properties!$A11="","",MIN(SUMIFS(Expenses!$K$2:$K$501,Expenses!$B$2:$B$501,Properties!$A11,Expenses!$F$2:$F$501,"Retrofitting deduction (RRPR)"),10000))</f>
      </c>
      <c r="F18" s="4">
        <f>IF(Properties!$A11="","",SUMIF(Expenses!$B$2:$B$501,Properties!$A11,Expenses!$K$2:$K$501)-MAX(0,SUMIFS(Expenses!$K$2:$K$501,Expenses!$B$2:$B$501,Properties!$A11,Expenses!$F$2:$F$501,"Pre-letting expenditure (S. 97A)")-10000)-MAX(0,SUMIFS(Expenses!$K$2:$K$501,Expenses!$B$2:$B$501,Properties!$A11,Expenses!$F$2:$F$501,"Retrofitting deduction (RRPR)")-10000))</f>
      </c>
      <c r="G18" s="4">
        <f>IF(Properties!$A11="","",SUMIF('Capital items'!$B$2:$B$101,Properties!$A11,'Capital items'!$G$2:$G$101))</f>
      </c>
      <c r="H18" s="4">
        <f>IF(Properties!$A11="","",C18-F18-G18)</f>
      </c>
      <c r="I18" s="6">
        <f>IF(A18="","",IF(AND(B18="Residential",H18&gt;0,H18=MAXIFS($H$9:$H$28,$B$9:$B$28,"Residential")),"Highest net profit - line 207(c) wants this LPT ID",""))</f>
      </c>
      <c r="J18" s="6">
        <f>IF(A18="","",IF(SUMIFS(Expenses!$K$2:$K$501,Expenses!$B$2:$B$501,A18,Expenses!$F$2:$F$501,"Pre-letting expenditure (S. 97A)")&gt;10000,"Pre-letting capped - "&amp;TEXT(SUMIFS(Expenses!$K$2:$K$501,Expenses!$B$2:$B$501,A18,Expenses!$F$2:$F$501,"Pre-letting expenditure (S. 97A)")-10000,"#,##0.00")&amp;" is not allowable",IF(SUMIFS(Expenses!$K$2:$K$501,Expenses!$B$2:$B$501,A18,Expenses!$F$2:$F$501,"Retrofitting deduction (RRPR)")&gt;10000,"Retrofitting capped - "&amp;TEXT(SUMIFS(Expenses!$K$2:$K$501,Expenses!$B$2:$B$501,A18,Expenses!$F$2:$F$501,"Retrofitting deduction (RRPR)")-10000,"#,##0.00")&amp;" is not allowable","")))</f>
      </c>
    </row>
    <row r="19">
      <c r="A19">
        <f>IF(Properties!$A12="","",Properties!$A12)</f>
      </c>
      <c r="B19">
        <f>IF(Properties!$A12="","",Properties!$D12)</f>
      </c>
      <c r="C19" s="4">
        <f>IF(Properties!$A12="","",SUMIF('Rental income'!$B$2:$B$301,Properties!$A12,'Rental income'!$F$2:$F$301))</f>
      </c>
      <c r="D19" s="4">
        <f>IF(Properties!$A12="","",MIN(SUMIFS(Expenses!$K$2:$K$501,Expenses!$B$2:$B$501,Properties!$A12,Expenses!$F$2:$F$501,"Pre-letting expenditure (S. 97A)"),10000))</f>
      </c>
      <c r="E19" s="4">
        <f>IF(Properties!$A12="","",MIN(SUMIFS(Expenses!$K$2:$K$501,Expenses!$B$2:$B$501,Properties!$A12,Expenses!$F$2:$F$501,"Retrofitting deduction (RRPR)"),10000))</f>
      </c>
      <c r="F19" s="4">
        <f>IF(Properties!$A12="","",SUMIF(Expenses!$B$2:$B$501,Properties!$A12,Expenses!$K$2:$K$501)-MAX(0,SUMIFS(Expenses!$K$2:$K$501,Expenses!$B$2:$B$501,Properties!$A12,Expenses!$F$2:$F$501,"Pre-letting expenditure (S. 97A)")-10000)-MAX(0,SUMIFS(Expenses!$K$2:$K$501,Expenses!$B$2:$B$501,Properties!$A12,Expenses!$F$2:$F$501,"Retrofitting deduction (RRPR)")-10000))</f>
      </c>
      <c r="G19" s="4">
        <f>IF(Properties!$A12="","",SUMIF('Capital items'!$B$2:$B$101,Properties!$A12,'Capital items'!$G$2:$G$101))</f>
      </c>
      <c r="H19" s="4">
        <f>IF(Properties!$A12="","",C19-F19-G19)</f>
      </c>
      <c r="I19" s="6">
        <f>IF(A19="","",IF(AND(B19="Residential",H19&gt;0,H19=MAXIFS($H$9:$H$28,$B$9:$B$28,"Residential")),"Highest net profit - line 207(c) wants this LPT ID",""))</f>
      </c>
      <c r="J19" s="6">
        <f>IF(A19="","",IF(SUMIFS(Expenses!$K$2:$K$501,Expenses!$B$2:$B$501,A19,Expenses!$F$2:$F$501,"Pre-letting expenditure (S. 97A)")&gt;10000,"Pre-letting capped - "&amp;TEXT(SUMIFS(Expenses!$K$2:$K$501,Expenses!$B$2:$B$501,A19,Expenses!$F$2:$F$501,"Pre-letting expenditure (S. 97A)")-10000,"#,##0.00")&amp;" is not allowable",IF(SUMIFS(Expenses!$K$2:$K$501,Expenses!$B$2:$B$501,A19,Expenses!$F$2:$F$501,"Retrofitting deduction (RRPR)")&gt;10000,"Retrofitting capped - "&amp;TEXT(SUMIFS(Expenses!$K$2:$K$501,Expenses!$B$2:$B$501,A19,Expenses!$F$2:$F$501,"Retrofitting deduction (RRPR)")-10000,"#,##0.00")&amp;" is not allowable","")))</f>
      </c>
    </row>
    <row r="20">
      <c r="A20">
        <f>IF(Properties!$A13="","",Properties!$A13)</f>
      </c>
      <c r="B20">
        <f>IF(Properties!$A13="","",Properties!$D13)</f>
      </c>
      <c r="C20" s="4">
        <f>IF(Properties!$A13="","",SUMIF('Rental income'!$B$2:$B$301,Properties!$A13,'Rental income'!$F$2:$F$301))</f>
      </c>
      <c r="D20" s="4">
        <f>IF(Properties!$A13="","",MIN(SUMIFS(Expenses!$K$2:$K$501,Expenses!$B$2:$B$501,Properties!$A13,Expenses!$F$2:$F$501,"Pre-letting expenditure (S. 97A)"),10000))</f>
      </c>
      <c r="E20" s="4">
        <f>IF(Properties!$A13="","",MIN(SUMIFS(Expenses!$K$2:$K$501,Expenses!$B$2:$B$501,Properties!$A13,Expenses!$F$2:$F$501,"Retrofitting deduction (RRPR)"),10000))</f>
      </c>
      <c r="F20" s="4">
        <f>IF(Properties!$A13="","",SUMIF(Expenses!$B$2:$B$501,Properties!$A13,Expenses!$K$2:$K$501)-MAX(0,SUMIFS(Expenses!$K$2:$K$501,Expenses!$B$2:$B$501,Properties!$A13,Expenses!$F$2:$F$501,"Pre-letting expenditure (S. 97A)")-10000)-MAX(0,SUMIFS(Expenses!$K$2:$K$501,Expenses!$B$2:$B$501,Properties!$A13,Expenses!$F$2:$F$501,"Retrofitting deduction (RRPR)")-10000))</f>
      </c>
      <c r="G20" s="4">
        <f>IF(Properties!$A13="","",SUMIF('Capital items'!$B$2:$B$101,Properties!$A13,'Capital items'!$G$2:$G$101))</f>
      </c>
      <c r="H20" s="4">
        <f>IF(Properties!$A13="","",C20-F20-G20)</f>
      </c>
      <c r="I20" s="6">
        <f>IF(A20="","",IF(AND(B20="Residential",H20&gt;0,H20=MAXIFS($H$9:$H$28,$B$9:$B$28,"Residential")),"Highest net profit - line 207(c) wants this LPT ID",""))</f>
      </c>
      <c r="J20" s="6">
        <f>IF(A20="","",IF(SUMIFS(Expenses!$K$2:$K$501,Expenses!$B$2:$B$501,A20,Expenses!$F$2:$F$501,"Pre-letting expenditure (S. 97A)")&gt;10000,"Pre-letting capped - "&amp;TEXT(SUMIFS(Expenses!$K$2:$K$501,Expenses!$B$2:$B$501,A20,Expenses!$F$2:$F$501,"Pre-letting expenditure (S. 97A)")-10000,"#,##0.00")&amp;" is not allowable",IF(SUMIFS(Expenses!$K$2:$K$501,Expenses!$B$2:$B$501,A20,Expenses!$F$2:$F$501,"Retrofitting deduction (RRPR)")&gt;10000,"Retrofitting capped - "&amp;TEXT(SUMIFS(Expenses!$K$2:$K$501,Expenses!$B$2:$B$501,A20,Expenses!$F$2:$F$501,"Retrofitting deduction (RRPR)")-10000,"#,##0.00")&amp;" is not allowable","")))</f>
      </c>
    </row>
    <row r="21">
      <c r="A21">
        <f>IF(Properties!$A14="","",Properties!$A14)</f>
      </c>
      <c r="B21">
        <f>IF(Properties!$A14="","",Properties!$D14)</f>
      </c>
      <c r="C21" s="4">
        <f>IF(Properties!$A14="","",SUMIF('Rental income'!$B$2:$B$301,Properties!$A14,'Rental income'!$F$2:$F$301))</f>
      </c>
      <c r="D21" s="4">
        <f>IF(Properties!$A14="","",MIN(SUMIFS(Expenses!$K$2:$K$501,Expenses!$B$2:$B$501,Properties!$A14,Expenses!$F$2:$F$501,"Pre-letting expenditure (S. 97A)"),10000))</f>
      </c>
      <c r="E21" s="4">
        <f>IF(Properties!$A14="","",MIN(SUMIFS(Expenses!$K$2:$K$501,Expenses!$B$2:$B$501,Properties!$A14,Expenses!$F$2:$F$501,"Retrofitting deduction (RRPR)"),10000))</f>
      </c>
      <c r="F21" s="4">
        <f>IF(Properties!$A14="","",SUMIF(Expenses!$B$2:$B$501,Properties!$A14,Expenses!$K$2:$K$501)-MAX(0,SUMIFS(Expenses!$K$2:$K$501,Expenses!$B$2:$B$501,Properties!$A14,Expenses!$F$2:$F$501,"Pre-letting expenditure (S. 97A)")-10000)-MAX(0,SUMIFS(Expenses!$K$2:$K$501,Expenses!$B$2:$B$501,Properties!$A14,Expenses!$F$2:$F$501,"Retrofitting deduction (RRPR)")-10000))</f>
      </c>
      <c r="G21" s="4">
        <f>IF(Properties!$A14="","",SUMIF('Capital items'!$B$2:$B$101,Properties!$A14,'Capital items'!$G$2:$G$101))</f>
      </c>
      <c r="H21" s="4">
        <f>IF(Properties!$A14="","",C21-F21-G21)</f>
      </c>
      <c r="I21" s="6">
        <f>IF(A21="","",IF(AND(B21="Residential",H21&gt;0,H21=MAXIFS($H$9:$H$28,$B$9:$B$28,"Residential")),"Highest net profit - line 207(c) wants this LPT ID",""))</f>
      </c>
      <c r="J21" s="6">
        <f>IF(A21="","",IF(SUMIFS(Expenses!$K$2:$K$501,Expenses!$B$2:$B$501,A21,Expenses!$F$2:$F$501,"Pre-letting expenditure (S. 97A)")&gt;10000,"Pre-letting capped - "&amp;TEXT(SUMIFS(Expenses!$K$2:$K$501,Expenses!$B$2:$B$501,A21,Expenses!$F$2:$F$501,"Pre-letting expenditure (S. 97A)")-10000,"#,##0.00")&amp;" is not allowable",IF(SUMIFS(Expenses!$K$2:$K$501,Expenses!$B$2:$B$501,A21,Expenses!$F$2:$F$501,"Retrofitting deduction (RRPR)")&gt;10000,"Retrofitting capped - "&amp;TEXT(SUMIFS(Expenses!$K$2:$K$501,Expenses!$B$2:$B$501,A21,Expenses!$F$2:$F$501,"Retrofitting deduction (RRPR)")-10000,"#,##0.00")&amp;" is not allowable","")))</f>
      </c>
    </row>
    <row r="22">
      <c r="A22">
        <f>IF(Properties!$A15="","",Properties!$A15)</f>
      </c>
      <c r="B22">
        <f>IF(Properties!$A15="","",Properties!$D15)</f>
      </c>
      <c r="C22" s="4">
        <f>IF(Properties!$A15="","",SUMIF('Rental income'!$B$2:$B$301,Properties!$A15,'Rental income'!$F$2:$F$301))</f>
      </c>
      <c r="D22" s="4">
        <f>IF(Properties!$A15="","",MIN(SUMIFS(Expenses!$K$2:$K$501,Expenses!$B$2:$B$501,Properties!$A15,Expenses!$F$2:$F$501,"Pre-letting expenditure (S. 97A)"),10000))</f>
      </c>
      <c r="E22" s="4">
        <f>IF(Properties!$A15="","",MIN(SUMIFS(Expenses!$K$2:$K$501,Expenses!$B$2:$B$501,Properties!$A15,Expenses!$F$2:$F$501,"Retrofitting deduction (RRPR)"),10000))</f>
      </c>
      <c r="F22" s="4">
        <f>IF(Properties!$A15="","",SUMIF(Expenses!$B$2:$B$501,Properties!$A15,Expenses!$K$2:$K$501)-MAX(0,SUMIFS(Expenses!$K$2:$K$501,Expenses!$B$2:$B$501,Properties!$A15,Expenses!$F$2:$F$501,"Pre-letting expenditure (S. 97A)")-10000)-MAX(0,SUMIFS(Expenses!$K$2:$K$501,Expenses!$B$2:$B$501,Properties!$A15,Expenses!$F$2:$F$501,"Retrofitting deduction (RRPR)")-10000))</f>
      </c>
      <c r="G22" s="4">
        <f>IF(Properties!$A15="","",SUMIF('Capital items'!$B$2:$B$101,Properties!$A15,'Capital items'!$G$2:$G$101))</f>
      </c>
      <c r="H22" s="4">
        <f>IF(Properties!$A15="","",C22-F22-G22)</f>
      </c>
      <c r="I22" s="6">
        <f>IF(A22="","",IF(AND(B22="Residential",H22&gt;0,H22=MAXIFS($H$9:$H$28,$B$9:$B$28,"Residential")),"Highest net profit - line 207(c) wants this LPT ID",""))</f>
      </c>
      <c r="J22" s="6">
        <f>IF(A22="","",IF(SUMIFS(Expenses!$K$2:$K$501,Expenses!$B$2:$B$501,A22,Expenses!$F$2:$F$501,"Pre-letting expenditure (S. 97A)")&gt;10000,"Pre-letting capped - "&amp;TEXT(SUMIFS(Expenses!$K$2:$K$501,Expenses!$B$2:$B$501,A22,Expenses!$F$2:$F$501,"Pre-letting expenditure (S. 97A)")-10000,"#,##0.00")&amp;" is not allowable",IF(SUMIFS(Expenses!$K$2:$K$501,Expenses!$B$2:$B$501,A22,Expenses!$F$2:$F$501,"Retrofitting deduction (RRPR)")&gt;10000,"Retrofitting capped - "&amp;TEXT(SUMIFS(Expenses!$K$2:$K$501,Expenses!$B$2:$B$501,A22,Expenses!$F$2:$F$501,"Retrofitting deduction (RRPR)")-10000,"#,##0.00")&amp;" is not allowable","")))</f>
      </c>
    </row>
    <row r="23">
      <c r="A23">
        <f>IF(Properties!$A16="","",Properties!$A16)</f>
      </c>
      <c r="B23">
        <f>IF(Properties!$A16="","",Properties!$D16)</f>
      </c>
      <c r="C23" s="4">
        <f>IF(Properties!$A16="","",SUMIF('Rental income'!$B$2:$B$301,Properties!$A16,'Rental income'!$F$2:$F$301))</f>
      </c>
      <c r="D23" s="4">
        <f>IF(Properties!$A16="","",MIN(SUMIFS(Expenses!$K$2:$K$501,Expenses!$B$2:$B$501,Properties!$A16,Expenses!$F$2:$F$501,"Pre-letting expenditure (S. 97A)"),10000))</f>
      </c>
      <c r="E23" s="4">
        <f>IF(Properties!$A16="","",MIN(SUMIFS(Expenses!$K$2:$K$501,Expenses!$B$2:$B$501,Properties!$A16,Expenses!$F$2:$F$501,"Retrofitting deduction (RRPR)"),10000))</f>
      </c>
      <c r="F23" s="4">
        <f>IF(Properties!$A16="","",SUMIF(Expenses!$B$2:$B$501,Properties!$A16,Expenses!$K$2:$K$501)-MAX(0,SUMIFS(Expenses!$K$2:$K$501,Expenses!$B$2:$B$501,Properties!$A16,Expenses!$F$2:$F$501,"Pre-letting expenditure (S. 97A)")-10000)-MAX(0,SUMIFS(Expenses!$K$2:$K$501,Expenses!$B$2:$B$501,Properties!$A16,Expenses!$F$2:$F$501,"Retrofitting deduction (RRPR)")-10000))</f>
      </c>
      <c r="G23" s="4">
        <f>IF(Properties!$A16="","",SUMIF('Capital items'!$B$2:$B$101,Properties!$A16,'Capital items'!$G$2:$G$101))</f>
      </c>
      <c r="H23" s="4">
        <f>IF(Properties!$A16="","",C23-F23-G23)</f>
      </c>
      <c r="I23" s="6">
        <f>IF(A23="","",IF(AND(B23="Residential",H23&gt;0,H23=MAXIFS($H$9:$H$28,$B$9:$B$28,"Residential")),"Highest net profit - line 207(c) wants this LPT ID",""))</f>
      </c>
      <c r="J23" s="6">
        <f>IF(A23="","",IF(SUMIFS(Expenses!$K$2:$K$501,Expenses!$B$2:$B$501,A23,Expenses!$F$2:$F$501,"Pre-letting expenditure (S. 97A)")&gt;10000,"Pre-letting capped - "&amp;TEXT(SUMIFS(Expenses!$K$2:$K$501,Expenses!$B$2:$B$501,A23,Expenses!$F$2:$F$501,"Pre-letting expenditure (S. 97A)")-10000,"#,##0.00")&amp;" is not allowable",IF(SUMIFS(Expenses!$K$2:$K$501,Expenses!$B$2:$B$501,A23,Expenses!$F$2:$F$501,"Retrofitting deduction (RRPR)")&gt;10000,"Retrofitting capped - "&amp;TEXT(SUMIFS(Expenses!$K$2:$K$501,Expenses!$B$2:$B$501,A23,Expenses!$F$2:$F$501,"Retrofitting deduction (RRPR)")-10000,"#,##0.00")&amp;" is not allowable","")))</f>
      </c>
    </row>
    <row r="24">
      <c r="A24">
        <f>IF(Properties!$A17="","",Properties!$A17)</f>
      </c>
      <c r="B24">
        <f>IF(Properties!$A17="","",Properties!$D17)</f>
      </c>
      <c r="C24" s="4">
        <f>IF(Properties!$A17="","",SUMIF('Rental income'!$B$2:$B$301,Properties!$A17,'Rental income'!$F$2:$F$301))</f>
      </c>
      <c r="D24" s="4">
        <f>IF(Properties!$A17="","",MIN(SUMIFS(Expenses!$K$2:$K$501,Expenses!$B$2:$B$501,Properties!$A17,Expenses!$F$2:$F$501,"Pre-letting expenditure (S. 97A)"),10000))</f>
      </c>
      <c r="E24" s="4">
        <f>IF(Properties!$A17="","",MIN(SUMIFS(Expenses!$K$2:$K$501,Expenses!$B$2:$B$501,Properties!$A17,Expenses!$F$2:$F$501,"Retrofitting deduction (RRPR)"),10000))</f>
      </c>
      <c r="F24" s="4">
        <f>IF(Properties!$A17="","",SUMIF(Expenses!$B$2:$B$501,Properties!$A17,Expenses!$K$2:$K$501)-MAX(0,SUMIFS(Expenses!$K$2:$K$501,Expenses!$B$2:$B$501,Properties!$A17,Expenses!$F$2:$F$501,"Pre-letting expenditure (S. 97A)")-10000)-MAX(0,SUMIFS(Expenses!$K$2:$K$501,Expenses!$B$2:$B$501,Properties!$A17,Expenses!$F$2:$F$501,"Retrofitting deduction (RRPR)")-10000))</f>
      </c>
      <c r="G24" s="4">
        <f>IF(Properties!$A17="","",SUMIF('Capital items'!$B$2:$B$101,Properties!$A17,'Capital items'!$G$2:$G$101))</f>
      </c>
      <c r="H24" s="4">
        <f>IF(Properties!$A17="","",C24-F24-G24)</f>
      </c>
      <c r="I24" s="6">
        <f>IF(A24="","",IF(AND(B24="Residential",H24&gt;0,H24=MAXIFS($H$9:$H$28,$B$9:$B$28,"Residential")),"Highest net profit - line 207(c) wants this LPT ID",""))</f>
      </c>
      <c r="J24" s="6">
        <f>IF(A24="","",IF(SUMIFS(Expenses!$K$2:$K$501,Expenses!$B$2:$B$501,A24,Expenses!$F$2:$F$501,"Pre-letting expenditure (S. 97A)")&gt;10000,"Pre-letting capped - "&amp;TEXT(SUMIFS(Expenses!$K$2:$K$501,Expenses!$B$2:$B$501,A24,Expenses!$F$2:$F$501,"Pre-letting expenditure (S. 97A)")-10000,"#,##0.00")&amp;" is not allowable",IF(SUMIFS(Expenses!$K$2:$K$501,Expenses!$B$2:$B$501,A24,Expenses!$F$2:$F$501,"Retrofitting deduction (RRPR)")&gt;10000,"Retrofitting capped - "&amp;TEXT(SUMIFS(Expenses!$K$2:$K$501,Expenses!$B$2:$B$501,A24,Expenses!$F$2:$F$501,"Retrofitting deduction (RRPR)")-10000,"#,##0.00")&amp;" is not allowable","")))</f>
      </c>
    </row>
    <row r="25">
      <c r="A25">
        <f>IF(Properties!$A18="","",Properties!$A18)</f>
      </c>
      <c r="B25">
        <f>IF(Properties!$A18="","",Properties!$D18)</f>
      </c>
      <c r="C25" s="4">
        <f>IF(Properties!$A18="","",SUMIF('Rental income'!$B$2:$B$301,Properties!$A18,'Rental income'!$F$2:$F$301))</f>
      </c>
      <c r="D25" s="4">
        <f>IF(Properties!$A18="","",MIN(SUMIFS(Expenses!$K$2:$K$501,Expenses!$B$2:$B$501,Properties!$A18,Expenses!$F$2:$F$501,"Pre-letting expenditure (S. 97A)"),10000))</f>
      </c>
      <c r="E25" s="4">
        <f>IF(Properties!$A18="","",MIN(SUMIFS(Expenses!$K$2:$K$501,Expenses!$B$2:$B$501,Properties!$A18,Expenses!$F$2:$F$501,"Retrofitting deduction (RRPR)"),10000))</f>
      </c>
      <c r="F25" s="4">
        <f>IF(Properties!$A18="","",SUMIF(Expenses!$B$2:$B$501,Properties!$A18,Expenses!$K$2:$K$501)-MAX(0,SUMIFS(Expenses!$K$2:$K$501,Expenses!$B$2:$B$501,Properties!$A18,Expenses!$F$2:$F$501,"Pre-letting expenditure (S. 97A)")-10000)-MAX(0,SUMIFS(Expenses!$K$2:$K$501,Expenses!$B$2:$B$501,Properties!$A18,Expenses!$F$2:$F$501,"Retrofitting deduction (RRPR)")-10000))</f>
      </c>
      <c r="G25" s="4">
        <f>IF(Properties!$A18="","",SUMIF('Capital items'!$B$2:$B$101,Properties!$A18,'Capital items'!$G$2:$G$101))</f>
      </c>
      <c r="H25" s="4">
        <f>IF(Properties!$A18="","",C25-F25-G25)</f>
      </c>
      <c r="I25" s="6">
        <f>IF(A25="","",IF(AND(B25="Residential",H25&gt;0,H25=MAXIFS($H$9:$H$28,$B$9:$B$28,"Residential")),"Highest net profit - line 207(c) wants this LPT ID",""))</f>
      </c>
      <c r="J25" s="6">
        <f>IF(A25="","",IF(SUMIFS(Expenses!$K$2:$K$501,Expenses!$B$2:$B$501,A25,Expenses!$F$2:$F$501,"Pre-letting expenditure (S. 97A)")&gt;10000,"Pre-letting capped - "&amp;TEXT(SUMIFS(Expenses!$K$2:$K$501,Expenses!$B$2:$B$501,A25,Expenses!$F$2:$F$501,"Pre-letting expenditure (S. 97A)")-10000,"#,##0.00")&amp;" is not allowable",IF(SUMIFS(Expenses!$K$2:$K$501,Expenses!$B$2:$B$501,A25,Expenses!$F$2:$F$501,"Retrofitting deduction (RRPR)")&gt;10000,"Retrofitting capped - "&amp;TEXT(SUMIFS(Expenses!$K$2:$K$501,Expenses!$B$2:$B$501,A25,Expenses!$F$2:$F$501,"Retrofitting deduction (RRPR)")-10000,"#,##0.00")&amp;" is not allowable","")))</f>
      </c>
    </row>
    <row r="26">
      <c r="A26">
        <f>IF(Properties!$A19="","",Properties!$A19)</f>
      </c>
      <c r="B26">
        <f>IF(Properties!$A19="","",Properties!$D19)</f>
      </c>
      <c r="C26" s="4">
        <f>IF(Properties!$A19="","",SUMIF('Rental income'!$B$2:$B$301,Properties!$A19,'Rental income'!$F$2:$F$301))</f>
      </c>
      <c r="D26" s="4">
        <f>IF(Properties!$A19="","",MIN(SUMIFS(Expenses!$K$2:$K$501,Expenses!$B$2:$B$501,Properties!$A19,Expenses!$F$2:$F$501,"Pre-letting expenditure (S. 97A)"),10000))</f>
      </c>
      <c r="E26" s="4">
        <f>IF(Properties!$A19="","",MIN(SUMIFS(Expenses!$K$2:$K$501,Expenses!$B$2:$B$501,Properties!$A19,Expenses!$F$2:$F$501,"Retrofitting deduction (RRPR)"),10000))</f>
      </c>
      <c r="F26" s="4">
        <f>IF(Properties!$A19="","",SUMIF(Expenses!$B$2:$B$501,Properties!$A19,Expenses!$K$2:$K$501)-MAX(0,SUMIFS(Expenses!$K$2:$K$501,Expenses!$B$2:$B$501,Properties!$A19,Expenses!$F$2:$F$501,"Pre-letting expenditure (S. 97A)")-10000)-MAX(0,SUMIFS(Expenses!$K$2:$K$501,Expenses!$B$2:$B$501,Properties!$A19,Expenses!$F$2:$F$501,"Retrofitting deduction (RRPR)")-10000))</f>
      </c>
      <c r="G26" s="4">
        <f>IF(Properties!$A19="","",SUMIF('Capital items'!$B$2:$B$101,Properties!$A19,'Capital items'!$G$2:$G$101))</f>
      </c>
      <c r="H26" s="4">
        <f>IF(Properties!$A19="","",C26-F26-G26)</f>
      </c>
      <c r="I26" s="6">
        <f>IF(A26="","",IF(AND(B26="Residential",H26&gt;0,H26=MAXIFS($H$9:$H$28,$B$9:$B$28,"Residential")),"Highest net profit - line 207(c) wants this LPT ID",""))</f>
      </c>
      <c r="J26" s="6">
        <f>IF(A26="","",IF(SUMIFS(Expenses!$K$2:$K$501,Expenses!$B$2:$B$501,A26,Expenses!$F$2:$F$501,"Pre-letting expenditure (S. 97A)")&gt;10000,"Pre-letting capped - "&amp;TEXT(SUMIFS(Expenses!$K$2:$K$501,Expenses!$B$2:$B$501,A26,Expenses!$F$2:$F$501,"Pre-letting expenditure (S. 97A)")-10000,"#,##0.00")&amp;" is not allowable",IF(SUMIFS(Expenses!$K$2:$K$501,Expenses!$B$2:$B$501,A26,Expenses!$F$2:$F$501,"Retrofitting deduction (RRPR)")&gt;10000,"Retrofitting capped - "&amp;TEXT(SUMIFS(Expenses!$K$2:$K$501,Expenses!$B$2:$B$501,A26,Expenses!$F$2:$F$501,"Retrofitting deduction (RRPR)")-10000,"#,##0.00")&amp;" is not allowable","")))</f>
      </c>
    </row>
    <row r="27">
      <c r="A27">
        <f>IF(Properties!$A20="","",Properties!$A20)</f>
      </c>
      <c r="B27">
        <f>IF(Properties!$A20="","",Properties!$D20)</f>
      </c>
      <c r="C27" s="4">
        <f>IF(Properties!$A20="","",SUMIF('Rental income'!$B$2:$B$301,Properties!$A20,'Rental income'!$F$2:$F$301))</f>
      </c>
      <c r="D27" s="4">
        <f>IF(Properties!$A20="","",MIN(SUMIFS(Expenses!$K$2:$K$501,Expenses!$B$2:$B$501,Properties!$A20,Expenses!$F$2:$F$501,"Pre-letting expenditure (S. 97A)"),10000))</f>
      </c>
      <c r="E27" s="4">
        <f>IF(Properties!$A20="","",MIN(SUMIFS(Expenses!$K$2:$K$501,Expenses!$B$2:$B$501,Properties!$A20,Expenses!$F$2:$F$501,"Retrofitting deduction (RRPR)"),10000))</f>
      </c>
      <c r="F27" s="4">
        <f>IF(Properties!$A20="","",SUMIF(Expenses!$B$2:$B$501,Properties!$A20,Expenses!$K$2:$K$501)-MAX(0,SUMIFS(Expenses!$K$2:$K$501,Expenses!$B$2:$B$501,Properties!$A20,Expenses!$F$2:$F$501,"Pre-letting expenditure (S. 97A)")-10000)-MAX(0,SUMIFS(Expenses!$K$2:$K$501,Expenses!$B$2:$B$501,Properties!$A20,Expenses!$F$2:$F$501,"Retrofitting deduction (RRPR)")-10000))</f>
      </c>
      <c r="G27" s="4">
        <f>IF(Properties!$A20="","",SUMIF('Capital items'!$B$2:$B$101,Properties!$A20,'Capital items'!$G$2:$G$101))</f>
      </c>
      <c r="H27" s="4">
        <f>IF(Properties!$A20="","",C27-F27-G27)</f>
      </c>
      <c r="I27" s="6">
        <f>IF(A27="","",IF(AND(B27="Residential",H27&gt;0,H27=MAXIFS($H$9:$H$28,$B$9:$B$28,"Residential")),"Highest net profit - line 207(c) wants this LPT ID",""))</f>
      </c>
      <c r="J27" s="6">
        <f>IF(A27="","",IF(SUMIFS(Expenses!$K$2:$K$501,Expenses!$B$2:$B$501,A27,Expenses!$F$2:$F$501,"Pre-letting expenditure (S. 97A)")&gt;10000,"Pre-letting capped - "&amp;TEXT(SUMIFS(Expenses!$K$2:$K$501,Expenses!$B$2:$B$501,A27,Expenses!$F$2:$F$501,"Pre-letting expenditure (S. 97A)")-10000,"#,##0.00")&amp;" is not allowable",IF(SUMIFS(Expenses!$K$2:$K$501,Expenses!$B$2:$B$501,A27,Expenses!$F$2:$F$501,"Retrofitting deduction (RRPR)")&gt;10000,"Retrofitting capped - "&amp;TEXT(SUMIFS(Expenses!$K$2:$K$501,Expenses!$B$2:$B$501,A27,Expenses!$F$2:$F$501,"Retrofitting deduction (RRPR)")-10000,"#,##0.00")&amp;" is not allowable","")))</f>
      </c>
    </row>
    <row r="28">
      <c r="A28">
        <f>IF(Properties!$A21="","",Properties!$A21)</f>
      </c>
      <c r="B28">
        <f>IF(Properties!$A21="","",Properties!$D21)</f>
      </c>
      <c r="C28" s="4">
        <f>IF(Properties!$A21="","",SUMIF('Rental income'!$B$2:$B$301,Properties!$A21,'Rental income'!$F$2:$F$301))</f>
      </c>
      <c r="D28" s="4">
        <f>IF(Properties!$A21="","",MIN(SUMIFS(Expenses!$K$2:$K$501,Expenses!$B$2:$B$501,Properties!$A21,Expenses!$F$2:$F$501,"Pre-letting expenditure (S. 97A)"),10000))</f>
      </c>
      <c r="E28" s="4">
        <f>IF(Properties!$A21="","",MIN(SUMIFS(Expenses!$K$2:$K$501,Expenses!$B$2:$B$501,Properties!$A21,Expenses!$F$2:$F$501,"Retrofitting deduction (RRPR)"),10000))</f>
      </c>
      <c r="F28" s="4">
        <f>IF(Properties!$A21="","",SUMIF(Expenses!$B$2:$B$501,Properties!$A21,Expenses!$K$2:$K$501)-MAX(0,SUMIFS(Expenses!$K$2:$K$501,Expenses!$B$2:$B$501,Properties!$A21,Expenses!$F$2:$F$501,"Pre-letting expenditure (S. 97A)")-10000)-MAX(0,SUMIFS(Expenses!$K$2:$K$501,Expenses!$B$2:$B$501,Properties!$A21,Expenses!$F$2:$F$501,"Retrofitting deduction (RRPR)")-10000))</f>
      </c>
      <c r="G28" s="4">
        <f>IF(Properties!$A21="","",SUMIF('Capital items'!$B$2:$B$101,Properties!$A21,'Capital items'!$G$2:$G$101))</f>
      </c>
      <c r="H28" s="4">
        <f>IF(Properties!$A21="","",C28-F28-G28)</f>
      </c>
      <c r="I28" s="6">
        <f>IF(A28="","",IF(AND(B28="Residential",H28&gt;0,H28=MAXIFS($H$9:$H$28,$B$9:$B$28,"Residential")),"Highest net profit - line 207(c) wants this LPT ID",""))</f>
      </c>
      <c r="J28" s="6">
        <f>IF(A28="","",IF(SUMIFS(Expenses!$K$2:$K$501,Expenses!$B$2:$B$501,A28,Expenses!$F$2:$F$501,"Pre-letting expenditure (S. 97A)")&gt;10000,"Pre-letting capped - "&amp;TEXT(SUMIFS(Expenses!$K$2:$K$501,Expenses!$B$2:$B$501,A28,Expenses!$F$2:$F$501,"Pre-letting expenditure (S. 97A)")-10000,"#,##0.00")&amp;" is not allowable",IF(SUMIFS(Expenses!$K$2:$K$501,Expenses!$B$2:$B$501,A28,Expenses!$F$2:$F$501,"Retrofitting deduction (RRPR)")&gt;10000,"Retrofitting capped - "&amp;TEXT(SUMIFS(Expenses!$K$2:$K$501,Expenses!$B$2:$B$501,A28,Expenses!$F$2:$F$501,"Retrofitting deduction (RRPR)")-10000,"#,##0.00")&amp;" is not allowable","")))</f>
      </c>
    </row>
    <row r="30">
      <c r="A30" s="6" t="inlineStr">
        <is>
          <t xml:space="preserve">The Form 11 column is there because line 207(c) asks for the LPT ID of the residential property with the highest net profit, and you cannot answer that without ranking them.</t>
        </is>
      </c>
    </row>
    <row r="32">
      <c r="A32" s="7" t="inlineStr">
        <is>
          <t xml:space="preserve">Residential property [202 - 208]</t>
        </is>
      </c>
    </row>
    <row r="33">
      <c r="A33" s="1" t="inlineStr">
        <is>
          <t xml:space="preserve">Form 11 line</t>
        </is>
      </c>
      <c r="B33" s="1" t="inlineStr">
        <is>
          <t xml:space="preserve">Description</t>
        </is>
      </c>
      <c r="C33" s="1" t="inlineStr">
        <is>
          <t xml:space="preserve">Amount</t>
        </is>
      </c>
    </row>
    <row r="34">
      <c r="A34" s="7" t="inlineStr">
        <is>
          <t xml:space="preserve">202</t>
        </is>
      </c>
      <c r="B34" t="inlineStr">
        <is>
          <t xml:space="preserve">All tenancies RTB registered — tick the box only if this says Yes</t>
        </is>
      </c>
      <c r="C34">
        <f>IF(COUNTIF(Properties!$D$2:$D$21,"Residential")=0,"n/a",IF(COUNTIFS(Properties!$D$2:$D$21,"Residential",Properties!$F$2:$F$21,"No")&gt;0,"No - leave 202 blank",IF(COUNTIFS(Properties!$D$2:$D$21,"Residential",Properties!$F$2:$F$21,"")&gt;0,"Not set - fill the RTB column","Yes")))</f>
      </c>
    </row>
    <row r="35">
      <c r="A35" s="7" t="inlineStr">
        <is>
          <t xml:space="preserve">203</t>
        </is>
      </c>
      <c r="B35" t="inlineStr">
        <is>
          <t xml:space="preserve">Number of properties let</t>
        </is>
      </c>
      <c r="C35">
        <f>COUNTIF(Properties!$D$2:$D$21,"Residential")</f>
      </c>
    </row>
    <row r="36">
      <c r="A36" s="7" t="inlineStr">
        <is>
          <t xml:space="preserve">204</t>
        </is>
      </c>
      <c r="B36" t="inlineStr">
        <is>
          <t xml:space="preserve">Gross Rent Receivable</t>
        </is>
      </c>
      <c r="C36" s="4">
        <f>SUMIF('Rental income'!$C$2:$C$301,"Residential",'Rental income'!$F$2:$F$301)</f>
      </c>
    </row>
    <row r="37">
      <c r="A37" s="7" t="inlineStr">
        <is>
          <t xml:space="preserve">205(a)</t>
        </is>
      </c>
      <c r="B37" t="inlineStr">
        <is>
          <t xml:space="preserve">Repairs</t>
        </is>
      </c>
      <c r="C37" s="4">
        <f>SUMIFS(Expenses!$K$2:$K$501,Expenses!$C$2:$C$501,"Residential",Expenses!$F$2:$F$501,"Repairs and maintenance")</f>
      </c>
    </row>
    <row r="38">
      <c r="A38" s="7" t="inlineStr">
        <is>
          <t xml:space="preserve">205(b)</t>
        </is>
      </c>
      <c r="B38" t="inlineStr">
        <is>
          <t xml:space="preserve">Allowable interest as per S. 97(2J)</t>
        </is>
      </c>
      <c r="C38" s="4">
        <f>SUMIFS(Expenses!$K$2:$K$501,Expenses!$C$2:$C$501,"Residential",Expenses!$F$2:$F$501,"Mortgage interest")</f>
      </c>
    </row>
    <row r="39">
      <c r="A39" s="7" t="inlineStr">
        <is>
          <t xml:space="preserve">205(c)</t>
        </is>
      </c>
      <c r="B39" t="inlineStr">
        <is>
          <t xml:space="preserve">'Section 23' type relief where 2025 is the first year of claim</t>
        </is>
      </c>
      <c r="C39" s="4">
        <f>SUMIFS(Expenses!$K$2:$K$501,Expenses!$C$2:$C$501,"Residential",Expenses!$F$2:$F$501,"'Section 23' relief, first year")</f>
      </c>
    </row>
    <row r="40">
      <c r="A40" s="7" t="inlineStr">
        <is>
          <t xml:space="preserve">205(d)</t>
        </is>
      </c>
      <c r="B40" t="inlineStr">
        <is>
          <t xml:space="preserve">Pre-letting expenditure on vacant properties allowed by S. 97A</t>
        </is>
      </c>
      <c r="C40" s="4">
        <f>SUMIF($B$9:$B$28,"Residential",$D$9:$D$28)</f>
      </c>
    </row>
    <row r="41">
      <c r="A41" s="7"/>
      <c r="B41" t="inlineStr">
        <is>
          <t xml:space="preserve">Total expenses</t>
        </is>
      </c>
      <c r="C41" s="8">
        <f>SUMIF($B$9:$B$28,"Residential",$F$9:$F$28)</f>
      </c>
    </row>
    <row r="42">
      <c r="A42" s="7" t="inlineStr">
        <is>
          <t xml:space="preserve">205(e)</t>
        </is>
      </c>
      <c r="B42" t="inlineStr">
        <is>
          <t xml:space="preserve">Other</t>
        </is>
      </c>
      <c r="C42" s="4">
        <f>C41-C37-C38-C39-C40</f>
      </c>
    </row>
    <row r="43">
      <c r="A43" s="7" t="inlineStr">
        <is>
          <t xml:space="preserve">206(a)</t>
        </is>
      </c>
      <c r="B43" t="inlineStr">
        <is>
          <t xml:space="preserve">Net profit on residential property</t>
        </is>
      </c>
      <c r="C43" s="8">
        <f>IF(C36-C41&gt;0,C36-C41,0)</f>
      </c>
    </row>
    <row r="44">
      <c r="A44" s="7" t="inlineStr">
        <is>
          <t xml:space="preserve">206(b)</t>
        </is>
      </c>
      <c r="B44" t="inlineStr">
        <is>
          <t xml:space="preserve">Net loss on residential property</t>
        </is>
      </c>
      <c r="C44" s="8">
        <f>IF(C36-C41&lt;0,C41-C36,0)</f>
      </c>
    </row>
    <row r="46">
      <c r="A46" s="7" t="inlineStr">
        <is>
          <t xml:space="preserve">Commercial property, land and all other sources [209 - 213]</t>
        </is>
      </c>
    </row>
    <row r="47">
      <c r="A47" s="1" t="inlineStr">
        <is>
          <t xml:space="preserve">Form 11 line</t>
        </is>
      </c>
      <c r="B47" s="1" t="inlineStr">
        <is>
          <t xml:space="preserve">Description</t>
        </is>
      </c>
      <c r="C47" s="1" t="inlineStr">
        <is>
          <t xml:space="preserve">Amount</t>
        </is>
      </c>
    </row>
    <row r="48">
      <c r="A48" s="7" t="inlineStr">
        <is>
          <t xml:space="preserve">209</t>
        </is>
      </c>
      <c r="B48" t="inlineStr">
        <is>
          <t xml:space="preserve">Number of properties let</t>
        </is>
      </c>
      <c r="C48">
        <f>COUNTIF(Properties!$D$2:$D$21,"Commercial")</f>
      </c>
    </row>
    <row r="49">
      <c r="A49" s="7" t="inlineStr">
        <is>
          <t xml:space="preserve">210</t>
        </is>
      </c>
      <c r="B49" t="inlineStr">
        <is>
          <t xml:space="preserve">Area in hectares if applicable — type this in yourself</t>
        </is>
      </c>
    </row>
    <row r="50">
      <c r="A50" s="7" t="inlineStr">
        <is>
          <t xml:space="preserve">211</t>
        </is>
      </c>
      <c r="B50" t="inlineStr">
        <is>
          <t xml:space="preserve">Gross rent receivable</t>
        </is>
      </c>
      <c r="C50" s="4">
        <f>SUMIF('Rental income'!$C$2:$C$301,"Commercial",'Rental income'!$F$2:$F$301)</f>
      </c>
    </row>
    <row r="51">
      <c r="A51" s="7" t="inlineStr">
        <is>
          <t xml:space="preserve">212(a)</t>
        </is>
      </c>
      <c r="B51" t="inlineStr">
        <is>
          <t xml:space="preserve">Repairs</t>
        </is>
      </c>
      <c r="C51" s="4">
        <f>SUMIFS(Expenses!$K$2:$K$501,Expenses!$C$2:$C$501,"Commercial",Expenses!$F$2:$F$501,"Repairs and maintenance")</f>
      </c>
    </row>
    <row r="52">
      <c r="A52" s="7" t="inlineStr">
        <is>
          <t xml:space="preserve">212(b)</t>
        </is>
      </c>
      <c r="B52" t="inlineStr">
        <is>
          <t xml:space="preserve">Allowable interest</t>
        </is>
      </c>
      <c r="C52" s="4">
        <f>SUMIFS(Expenses!$K$2:$K$501,Expenses!$C$2:$C$501,"Commercial",Expenses!$F$2:$F$501,"Mortgage interest")</f>
      </c>
    </row>
    <row r="53">
      <c r="A53" s="7" t="inlineStr">
        <is>
          <t xml:space="preserve">212(c)</t>
        </is>
      </c>
      <c r="B53" t="inlineStr">
        <is>
          <t xml:space="preserve">Exempt rental income from the leasing of farmland, under S. 664 — type this in yourself</t>
        </is>
      </c>
      <c r="C53" s="4"/>
    </row>
    <row r="54">
      <c r="A54" s="7"/>
      <c r="B54" t="inlineStr">
        <is>
          <t xml:space="preserve">Total expenses</t>
        </is>
      </c>
      <c r="C54" s="8">
        <f>SUMIF($B$9:$B$28,"Commercial",$F$9:$F$28)</f>
      </c>
    </row>
    <row r="55">
      <c r="A55" s="7" t="inlineStr">
        <is>
          <t xml:space="preserve">212(e)</t>
        </is>
      </c>
      <c r="B55" t="inlineStr">
        <is>
          <t xml:space="preserve">Other</t>
        </is>
      </c>
      <c r="C55" s="4">
        <f>C54-C51-C52</f>
      </c>
    </row>
    <row r="56">
      <c r="A56" s="7" t="inlineStr">
        <is>
          <t xml:space="preserve">213(a)</t>
        </is>
      </c>
      <c r="B56" t="inlineStr">
        <is>
          <t xml:space="preserve">Net profit on commercial property</t>
        </is>
      </c>
      <c r="C56" s="8">
        <f>IF(C50-C54&gt;0,C50-C54,0)</f>
      </c>
    </row>
    <row r="57">
      <c r="A57" s="7" t="inlineStr">
        <is>
          <t xml:space="preserve">213(b)</t>
        </is>
      </c>
      <c r="B57" t="inlineStr">
        <is>
          <t xml:space="preserve">Net loss on commercial property</t>
        </is>
      </c>
      <c r="C57" s="8">
        <f>IF(C50-C54&lt;0,C54-C50,0)</f>
      </c>
    </row>
    <row r="59">
      <c r="A59" s="7" t="inlineStr">
        <is>
          <t xml:space="preserve">Totals, capital allowances and losses</t>
        </is>
      </c>
    </row>
    <row r="60">
      <c r="A60" s="6" t="inlineStr">
        <is>
          <t xml:space="preserve">Capital allowances come off before losses brought forward — that ordering is Revenue's, not a choice. A loss this year is not entered at line 214; it goes forward instead.</t>
        </is>
      </c>
    </row>
    <row r="62">
      <c r="A62" s="1" t="inlineStr">
        <is>
          <t xml:space="preserve">Form 11 line</t>
        </is>
      </c>
      <c r="B62" s="1" t="inlineStr">
        <is>
          <t xml:space="preserve">Description</t>
        </is>
      </c>
      <c r="C62" s="1" t="inlineStr">
        <is>
          <t xml:space="preserve">Amount</t>
        </is>
      </c>
    </row>
    <row r="63">
      <c r="A63" s="7" t="inlineStr">
        <is>
          <t xml:space="preserve">214</t>
        </is>
      </c>
      <c r="B63" t="inlineStr">
        <is>
          <t xml:space="preserve">Chargeable profit from all sources, before capital allowances and losses forward</t>
        </is>
      </c>
      <c r="C63" s="8">
        <f>IF(C43-C44+C56-C57&gt;0,C43-C44+C56-C57,0)</f>
      </c>
    </row>
    <row r="64">
      <c r="A64" s="7" t="inlineStr">
        <is>
          <t xml:space="preserve">215(a)(i)</t>
        </is>
      </c>
      <c r="B64" t="inlineStr">
        <is>
          <t xml:space="preserve">Capital allowances brought forward — type this in yourself</t>
        </is>
      </c>
      <c r="C64" s="4"/>
    </row>
    <row r="65">
      <c r="A65" s="7" t="inlineStr">
        <is>
          <t xml:space="preserve">215(b)(i)</t>
        </is>
      </c>
      <c r="B65" t="inlineStr">
        <is>
          <t xml:space="preserve">Capital allowances for the year, from Capital items</t>
        </is>
      </c>
      <c r="C65" s="4">
        <f>SUM('Capital items'!$G$2:$G$101)</f>
      </c>
    </row>
    <row r="66">
      <c r="A66" s="7" t="inlineStr">
        <is>
          <t xml:space="preserve">215(c)</t>
        </is>
      </c>
      <c r="B66" t="inlineStr">
        <is>
          <t xml:space="preserve">Capital allowances used against rental income</t>
        </is>
      </c>
      <c r="C66" s="8">
        <f>MIN(C64+C65,C63)</f>
      </c>
    </row>
    <row r="67">
      <c r="A67" s="7"/>
      <c r="B67" t="inlineStr">
        <is>
          <t xml:space="preserve">Capital allowances carried forward</t>
        </is>
      </c>
      <c r="C67" s="4">
        <f>C64+C65-C66</f>
      </c>
    </row>
    <row r="68">
      <c r="A68" s="7" t="inlineStr">
        <is>
          <t xml:space="preserve">217(b)</t>
        </is>
      </c>
      <c r="B68" t="inlineStr">
        <is>
          <t xml:space="preserve">Unused losses from a prior year — type this in yourself</t>
        </is>
      </c>
      <c r="C68" s="4"/>
    </row>
    <row r="69">
      <c r="A69" s="7"/>
      <c r="B69" t="inlineStr">
        <is>
          <t xml:space="preserve">Losses used this year</t>
        </is>
      </c>
      <c r="C69" s="4">
        <f>MIN(C68,C63-C66)</f>
      </c>
    </row>
    <row r="70">
      <c r="A70" s="7"/>
      <c r="B70" t="inlineStr">
        <is>
          <t xml:space="preserve">Losses carried forward to the next year</t>
        </is>
      </c>
      <c r="C70" s="4">
        <f>C68-C69+MAX(0,C44+C57-C43-C56)</f>
      </c>
    </row>
    <row r="71">
      <c r="A71" s="7"/>
      <c r="B71" t="inlineStr">
        <is>
          <t xml:space="preserve">Taxable Case V income</t>
        </is>
      </c>
      <c r="C71" s="8">
        <f>C63-C66-C69</f>
      </c>
    </row>
    <row r="73">
      <c r="A73" s="7" t="inlineStr">
        <is>
          <t xml:space="preserve">Before you file</t>
        </is>
      </c>
    </row>
    <row r="74">
      <c r="A74" s="1"/>
      <c r="B74" s="1" t="inlineStr">
        <is>
          <t xml:space="preserve">Check</t>
        </is>
      </c>
      <c r="C74" s="1" t="inlineStr">
        <is>
          <t xml:space="preserve">Result</t>
        </is>
      </c>
    </row>
    <row r="75">
      <c r="B75" t="inlineStr">
        <is>
          <t xml:space="preserve">Rows flagged on the Expenses tab</t>
        </is>
      </c>
      <c r="C75">
        <f>COUNTIF(Expenses!$M$2:$M$501,"?*")</f>
      </c>
    </row>
    <row r="76">
      <c r="B76" t="inlineStr">
        <is>
          <t xml:space="preserve">Residential properties with no RTB status set</t>
        </is>
      </c>
      <c r="C76">
        <f>COUNTIFS(Properties!$D$2:$D$21,"Residential",Properties!$F$2:$F$21,"")</f>
      </c>
    </row>
    <row r="77">
      <c r="B77" t="inlineStr">
        <is>
          <t xml:space="preserve">Properties where a cap was applied</t>
        </is>
      </c>
      <c r="C77">
        <f>COUNTIF($J$9:$J$28,"?*")</f>
      </c>
    </row>
    <row r="78">
      <c r="B78" t="inlineStr">
        <is>
          <t xml:space="preserve">Properties claiming retrofitting relief (the limit is 2 for 2025)</t>
        </is>
      </c>
      <c r="C78">
        <f>COUNTIF($E$9:$E$28,"&gt;0")</f>
      </c>
    </row>
    <row r="80">
      <c r="A80" s="6" t="inlineStr">
        <is>
          <t xml:space="preserve">A relief against tax, not a deduction from rent. It does not belong anywhere in the expense categories — it comes off after the Case V profit is settled. For 2025 the maximum is €800, and it is the lowest of €800, 20% of your Case V income from qualifying premises, and 20% of your total Case V income. It runs for 2024 to 2027. One claim only, however many properties you let. Line 207(c) wants the LPT ID of the residential property with the highest net profit after losses and capital allowances — which is why the Summary tab ranks them.</t>
        </is>
      </c>
    </row>
    <row r="82">
      <c r="A82" s="6" t="inlineStr">
        <is>
          <t xml:space="preserve">Line 218 is Non-resident Landlord Withholding Tax and only applies if you are non-resident. Line 216 is an election to set unused buildings allowances against other income; neither is computed here.</t>
        </is>
      </c>
    </row>
  </sheetData>
</worksheet>
</file>

<file path=xl/worksheets/sheet7.xml><?xml version="1.0" encoding="utf-8"?>
<worksheet xmlns="http://schemas.openxmlformats.org/spreadsheetml/2006/main">
  <sheetViews>
    <sheetView workbookViewId="0"/>
  </sheetViews>
  <sheetFormatPr defaultRowHeight="15"/>
  <cols>
    <col min="1" max="1" width="34" customWidth="1"/>
    <col min="2" max="2" width="30" customWidth="1"/>
    <col min="3" max="3" width="14" customWidth="1"/>
    <col min="4" max="4" width="14" customWidth="1"/>
    <col min="5" max="5" width="16" customWidth="1"/>
  </cols>
  <sheetData>
    <row r="1">
      <c r="A1" s="1" t="inlineStr">
        <is>
          <t xml:space="preserve">Category</t>
        </is>
      </c>
      <c r="B1" s="1" t="inlineStr">
        <is>
          <t xml:space="preserve">Form 11 line</t>
        </is>
      </c>
      <c r="C1" s="1" t="inlineStr">
        <is>
          <t xml:space="preserve">Receipt held</t>
        </is>
      </c>
      <c r="D1" s="1" t="inlineStr">
        <is>
          <t xml:space="preserve">Type</t>
        </is>
      </c>
      <c r="E1" s="1" t="inlineStr">
        <is>
          <t xml:space="preserve">RTB registered</t>
        </is>
      </c>
    </row>
    <row r="2">
      <c r="A2" t="inlineStr">
        <is>
          <t xml:space="preserve">Repairs and maintenance</t>
        </is>
      </c>
      <c r="B2" t="inlineStr">
        <is>
          <t xml:space="preserve">Form 11 line 205(a) / 212(a)</t>
        </is>
      </c>
      <c r="C2" t="inlineStr">
        <is>
          <t xml:space="preserve">Y</t>
        </is>
      </c>
      <c r="D2" t="inlineStr">
        <is>
          <t xml:space="preserve">Residential</t>
        </is>
      </c>
      <c r="E2" t="inlineStr">
        <is>
          <t xml:space="preserve">Yes</t>
        </is>
      </c>
    </row>
    <row r="3">
      <c r="A3" t="inlineStr">
        <is>
          <t xml:space="preserve">Mortgage interest</t>
        </is>
      </c>
      <c r="B3" t="inlineStr">
        <is>
          <t xml:space="preserve">Form 11 line 205(b) / 212(b)</t>
        </is>
      </c>
      <c r="C3" t="inlineStr">
        <is>
          <t xml:space="preserve">N</t>
        </is>
      </c>
      <c r="D3" t="inlineStr">
        <is>
          <t xml:space="preserve">Commercial</t>
        </is>
      </c>
      <c r="E3" t="inlineStr">
        <is>
          <t xml:space="preserve">No</t>
        </is>
      </c>
    </row>
    <row r="4">
      <c r="A4" t="inlineStr">
        <is>
          <t xml:space="preserve">Pre-letting expenditure (S. 97A)</t>
        </is>
      </c>
      <c r="B4" t="inlineStr">
        <is>
          <t xml:space="preserve">Form 11 line 205(d) (residential only)</t>
        </is>
      </c>
      <c r="E4" t="inlineStr">
        <is>
          <t xml:space="preserve">Exempt</t>
        </is>
      </c>
    </row>
    <row r="5">
      <c r="A5" t="inlineStr">
        <is>
          <t xml:space="preserve">Retrofitting deduction (RRPR)</t>
        </is>
      </c>
      <c r="B5" t="inlineStr">
        <is>
          <t xml:space="preserve">Form 11 line 205(e) (residential only)</t>
        </is>
      </c>
    </row>
    <row r="6">
      <c r="A6" t="inlineStr">
        <is>
          <t xml:space="preserve">'Section 23' relief, first year</t>
        </is>
      </c>
      <c r="B6" t="inlineStr">
        <is>
          <t xml:space="preserve">Form 11 line 205(c) (residential only)</t>
        </is>
      </c>
    </row>
    <row r="7">
      <c r="A7" t="inlineStr">
        <is>
          <t xml:space="preserve">Insurance</t>
        </is>
      </c>
      <c r="B7" t="inlineStr">
        <is>
          <t xml:space="preserve">Form 11 line 205(e) / 212(e)</t>
        </is>
      </c>
    </row>
    <row r="8">
      <c r="A8" t="inlineStr">
        <is>
          <t xml:space="preserve">Management and letting agent fees</t>
        </is>
      </c>
      <c r="B8" t="inlineStr">
        <is>
          <t xml:space="preserve">Form 11 line 205(e) / 212(e)</t>
        </is>
      </c>
    </row>
    <row r="9">
      <c r="A9" t="inlineStr">
        <is>
          <t xml:space="preserve">RTB registration fees</t>
        </is>
      </c>
      <c r="B9" t="inlineStr">
        <is>
          <t xml:space="preserve">Form 11 line 205(e) / 212(e)</t>
        </is>
      </c>
    </row>
    <row r="10">
      <c r="A10" t="inlineStr">
        <is>
          <t xml:space="preserve">Accountancy fees</t>
        </is>
      </c>
      <c r="B10" t="inlineStr">
        <is>
          <t xml:space="preserve">Form 11 line 205(e) / 212(e)</t>
        </is>
      </c>
    </row>
    <row r="11">
      <c r="A11" t="inlineStr">
        <is>
          <t xml:space="preserve">Legal and professional fees</t>
        </is>
      </c>
      <c r="B11" t="inlineStr">
        <is>
          <t xml:space="preserve">Form 11 line 205(e) / 212(e)</t>
        </is>
      </c>
    </row>
    <row r="12">
      <c r="A12" t="inlineStr">
        <is>
          <t xml:space="preserve">Ground rent</t>
        </is>
      </c>
      <c r="B12" t="inlineStr">
        <is>
          <t xml:space="preserve">Form 11 line 205(e) / 212(e)</t>
        </is>
      </c>
    </row>
    <row r="13">
      <c r="A13" t="inlineStr">
        <is>
          <t xml:space="preserve">Local authority rates</t>
        </is>
      </c>
      <c r="B13" t="inlineStr">
        <is>
          <t xml:space="preserve">Form 11 line 205(e) / 212(e)</t>
        </is>
      </c>
    </row>
    <row r="14">
      <c r="A14" t="inlineStr">
        <is>
          <t xml:space="preserve">Service charges</t>
        </is>
      </c>
      <c r="B14" t="inlineStr">
        <is>
          <t xml:space="preserve">Form 11 line 205(e) / 212(e)</t>
        </is>
      </c>
    </row>
    <row r="15">
      <c r="A15" t="inlineStr">
        <is>
          <t xml:space="preserve">Light and heat</t>
        </is>
      </c>
      <c r="B15" t="inlineStr">
        <is>
          <t xml:space="preserve">Form 11 line 205(e) / 212(e)</t>
        </is>
      </c>
    </row>
    <row r="16">
      <c r="A16" t="inlineStr">
        <is>
          <t xml:space="preserve">Cleaning and waste</t>
        </is>
      </c>
      <c r="B16" t="inlineStr">
        <is>
          <t xml:space="preserve">Form 11 line 205(e) / 212(e)</t>
        </is>
      </c>
    </row>
    <row r="17">
      <c r="A17" t="inlineStr">
        <is>
          <t xml:space="preserve">Advertising for tenants</t>
        </is>
      </c>
      <c r="B17" t="inlineStr">
        <is>
          <t xml:space="preserve">Form 11 line 205(e) / 212(e)</t>
        </is>
      </c>
    </row>
    <row r="18">
      <c r="A18" t="inlineStr">
        <is>
          <t xml:space="preserve">Goods and services to the tenant</t>
        </is>
      </c>
      <c r="B18" t="inlineStr">
        <is>
          <t xml:space="preserve">Form 11 line 205(e) / 212(e)</t>
        </is>
      </c>
    </row>
    <row r="19">
      <c r="A19" t="inlineStr">
        <is>
          <t xml:space="preserve">Other allowable</t>
        </is>
      </c>
      <c r="B19" t="inlineStr">
        <is>
          <t xml:space="preserve">Form 11 line 205(e) / 212(e)</t>
        </is>
      </c>
    </row>
  </sheetData>
</worksheet>
</file>